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AQ10" i="4" s="1"/>
  <c r="T6" i="5"/>
  <c r="S6" i="5"/>
  <c r="AY8" i="4" s="1"/>
  <c r="R6" i="5"/>
  <c r="AQ8" i="4" s="1"/>
  <c r="Q6" i="5"/>
  <c r="AI8" i="4" s="1"/>
  <c r="P6" i="5"/>
  <c r="O6" i="5"/>
  <c r="R10" i="4" s="1"/>
  <c r="N6" i="5"/>
  <c r="J10" i="4" s="1"/>
  <c r="M6" i="5"/>
  <c r="L6" i="5"/>
  <c r="K6" i="5"/>
  <c r="J6" i="5"/>
  <c r="J8" i="4" s="1"/>
  <c r="I6" i="5"/>
  <c r="B8" i="4" s="1"/>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I10" i="4"/>
  <c r="Z10" i="4"/>
  <c r="B10" i="4"/>
  <c r="Z8" i="4"/>
  <c r="R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<sst xmlns="http://schemas.openxmlformats.org/spreadsheetml/2006/main" count="217" uniqueCount="107">
  <si>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</si>
  <si>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</si>
  <si>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</si>
  <si>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</si>
  <si>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</si>
  <si>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</si>
  <si>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</si>
  <si>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</si>
  <si>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</si>
  <si>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</si>
  <si>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</si>
  <si>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</si>
  <si>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</si>
  <si>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</si>
  <si>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</si>
  <si>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</si>
  <si>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</si>
  <si>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</si>
  <si>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</si>
  <si>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</si>
  <si>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</si>
  <si>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</si>
  <si>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</si>
  <si>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</si>
  <si>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</si>
  <si>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</si>
  <si>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</si>
  <si>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</si>
  <si>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</si>
  <si>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</si>
  <si>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</si>
  <si>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</si>
  <si>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</si>
  <si>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</si>
  <si>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</si>
  <si>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</si>
  <si>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</si>
  <si>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</si>
  <si>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</si>
  <si>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</si>
  <si>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</si>
  <si>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</si>
  <si>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</si>
  <si>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</si>
  <si>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</si>
  <si>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</si>
  <si>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</si>
  <si>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</si>
  <si>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</si>
  <si>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</si>
  <si>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</si>
  <si>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</si>
  <si>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</si>
  <si>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</si>
  <si>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</si>
  <si>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</si>
  <si>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</si>
  <si>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</si>
  <si>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</si>
  <si>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</si>
  <si>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</si>
  <si>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</si>
  <si>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</si>
  <si>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</si>
  <si>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</si>
  <si>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</si>
  <si>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</si>
  <si>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</si>
  <si>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</si>
  <si>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</si>
  <si>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</si>
  <si>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</si>
  <si>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</si>
  <si>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</si>
  <si>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</si>
  <si>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</si>
  <si>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</si>
  <si>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</si>
  <si>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</si>
  <si>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</si>
  <si>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</si>
  <si>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</si>
  <si>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</si>
  <si>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</si>
  <si>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</si>
  <si>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</si>
  <si>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</si>
  <si>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</si>
  <si>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</si>
  <si>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</si>
  <si>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</si>
  <si>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</si>
  <si>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</si>
  <si>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三種町</t>
  </si>
  <si>
    <t>法適用</t>
  </si>
  <si>
    <t>水道事業</t>
  </si>
  <si>
    <t>末端給水事業</t>
  </si>
  <si>
    <t>A9</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</si>
  <si>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</si>
  <si>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</si>
  <si>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</si>
  <si>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</si>
  <si>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</si>
  <si>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</si>
  <si>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当事業の経常収支比率は、H26年度までは100%を割り込み、単年度赤字が続いており、比例して、累積欠損金比率も年々増加傾向でした。
　しかしながら、平成２６年度から適用した改訂後の地方公営企業会計基準による長期前受金の収益化等により累積欠損金は解消し、今後は単年度黒字が続くと見込まれます。
　企業債残高対給水収益比率については、当面、新規の企業債の借入がないため年々低くなってきており、財政状況の安全性は高まってきております。
　有収率については、平成２６年度までは悪化傾向でしたが、平成２７年度に全域の漏水調査を実施し、改善を図っております。</t>
    <phoneticPr fontId="4"/>
  </si>
  <si>
    <t>　当事業については、平成元年度から施設整備を行い、平成６年度から事業を開始しております。
　一部に老朽化してきている施設がありますが、管路については、当面、耐用年数の範囲内であると考えております。</t>
    <phoneticPr fontId="4"/>
  </si>
  <si>
    <t>　当事業は、平成28年度に簡易水道事業との経営統合をしていることから、経営比較分析表の数値がある程度変化すると考えられます。
　引き続き、利用者の利便向上のため、最小経費で最大効果を発揮できるよう努めます。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</si>
</sst>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formatCode="#,##0.00;&quot;△&quot;#,##0.00">
                  <c:v>0</c:v>
                </c:pt>
                <c:pt idx="1">
                  <c:v>0.02</c:v>
                </c:pt>
                <c:pt idx="2" formatCode="#,##0.00;&quot;△&quot;#,##0.00">
                  <c:v>0</c:v>
                </c:pt>
                <c:pt idx="3">
                  <c:v>0.02</c:v>
                </c:pt>
                <c:pt idx="4" formatCode="#,##0.00;&quot;△&quot;#,##0.00">
                  <c:v>0</c:v>
                </c:pt>
              </c:numCache>
            </c:numRef>
          </c:val>
        </c:ser>
        <c:dLbls>
          <c:showLegendKey val="0"/>
          <c:showVal val="0"/>
          <c:showCatName val="0"/>
          <c:showSerName val="0"/>
          <c:showPercent val="0"/>
          <c:showBubbleSize val="0"/>
        </c:dLbls>
        <c:gapWidth val="150"/>
        <c:axId val="166144256"/>
        <c:axId val="166158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0.5</c:v>
                </c:pt>
                <c:pt idx="1">
                  <c:v>0.62</c:v>
                </c:pt>
                <c:pt idx="2">
                  <c:v>0.23</c:v>
                </c:pt>
                <c:pt idx="3">
                  <c:v>0.34</c:v>
                </c:pt>
                <c:pt idx="4">
                  <c:v>0.28999999999999998</c:v>
                </c:pt>
              </c:numCache>
            </c:numRef>
          </c:val>
          <c:smooth val="0"/>
        </c:ser>
        <c:dLbls>
          <c:showLegendKey val="0"/>
          <c:showVal val="0"/>
          <c:showCatName val="0"/>
          <c:showSerName val="0"/>
          <c:showPercent val="0"/>
          <c:showBubbleSize val="0"/>
        </c:dLbls>
        <c:marker val="1"/>
        <c:smooth val="0"/>
        <c:axId val="166144256"/>
        <c:axId val="166158720"/>
      </c:lineChart>
      <c:dateAx>
        <c:axId val="166144256"/>
        <c:scaling>
          <c:orientation val="minMax"/>
        </c:scaling>
        <c:delete val="1"/>
        <c:axPos val="b"/>
        <c:numFmt formatCode="ge" sourceLinked="1"/>
        <c:majorTickMark val="none"/>
        <c:minorTickMark val="none"/>
        <c:tickLblPos val="none"/>
        <c:crossAx val="166158720"/>
        <c:crosses val="autoZero"/>
        <c:auto val="1"/>
        <c:lblOffset val="100"/>
        <c:baseTimeUnit val="years"/>
      </c:dateAx>
      <c:valAx>
        <c:axId val="166158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6144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71.39</c:v>
                </c:pt>
                <c:pt idx="1">
                  <c:v>70.489999999999995</c:v>
                </c:pt>
                <c:pt idx="2">
                  <c:v>70.52</c:v>
                </c:pt>
                <c:pt idx="3">
                  <c:v>72.63</c:v>
                </c:pt>
                <c:pt idx="4">
                  <c:v>67.52</c:v>
                </c:pt>
              </c:numCache>
            </c:numRef>
          </c:val>
        </c:ser>
        <c:dLbls>
          <c:showLegendKey val="0"/>
          <c:showVal val="0"/>
          <c:showCatName val="0"/>
          <c:showSerName val="0"/>
          <c:showPercent val="0"/>
          <c:showBubbleSize val="0"/>
        </c:dLbls>
        <c:gapWidth val="150"/>
        <c:axId val="172051072"/>
        <c:axId val="172086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38.770000000000003</c:v>
                </c:pt>
                <c:pt idx="1">
                  <c:v>40.119999999999997</c:v>
                </c:pt>
                <c:pt idx="2">
                  <c:v>41.24</c:v>
                </c:pt>
                <c:pt idx="3">
                  <c:v>40.700000000000003</c:v>
                </c:pt>
                <c:pt idx="4">
                  <c:v>39.909999999999997</c:v>
                </c:pt>
              </c:numCache>
            </c:numRef>
          </c:val>
          <c:smooth val="0"/>
        </c:ser>
        <c:dLbls>
          <c:showLegendKey val="0"/>
          <c:showVal val="0"/>
          <c:showCatName val="0"/>
          <c:showSerName val="0"/>
          <c:showPercent val="0"/>
          <c:showBubbleSize val="0"/>
        </c:dLbls>
        <c:marker val="1"/>
        <c:smooth val="0"/>
        <c:axId val="172051072"/>
        <c:axId val="172086016"/>
      </c:lineChart>
      <c:dateAx>
        <c:axId val="172051072"/>
        <c:scaling>
          <c:orientation val="minMax"/>
        </c:scaling>
        <c:delete val="1"/>
        <c:axPos val="b"/>
        <c:numFmt formatCode="ge" sourceLinked="1"/>
        <c:majorTickMark val="none"/>
        <c:minorTickMark val="none"/>
        <c:tickLblPos val="none"/>
        <c:crossAx val="172086016"/>
        <c:crosses val="autoZero"/>
        <c:auto val="1"/>
        <c:lblOffset val="100"/>
        <c:baseTimeUnit val="years"/>
      </c:dateAx>
      <c:valAx>
        <c:axId val="172086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2051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75.8</c:v>
                </c:pt>
                <c:pt idx="1">
                  <c:v>76.209999999999994</c:v>
                </c:pt>
                <c:pt idx="2">
                  <c:v>72.88</c:v>
                </c:pt>
                <c:pt idx="3">
                  <c:v>69.849999999999994</c:v>
                </c:pt>
                <c:pt idx="4">
                  <c:v>76.739999999999995</c:v>
                </c:pt>
              </c:numCache>
            </c:numRef>
          </c:val>
        </c:ser>
        <c:dLbls>
          <c:showLegendKey val="0"/>
          <c:showVal val="0"/>
          <c:showCatName val="0"/>
          <c:showSerName val="0"/>
          <c:showPercent val="0"/>
          <c:showBubbleSize val="0"/>
        </c:dLbls>
        <c:gapWidth val="150"/>
        <c:axId val="172116224"/>
        <c:axId val="172122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77.69</c:v>
                </c:pt>
                <c:pt idx="1">
                  <c:v>76.87</c:v>
                </c:pt>
                <c:pt idx="2">
                  <c:v>74.900000000000006</c:v>
                </c:pt>
                <c:pt idx="3">
                  <c:v>74.61</c:v>
                </c:pt>
                <c:pt idx="4">
                  <c:v>75.62</c:v>
                </c:pt>
              </c:numCache>
            </c:numRef>
          </c:val>
          <c:smooth val="0"/>
        </c:ser>
        <c:dLbls>
          <c:showLegendKey val="0"/>
          <c:showVal val="0"/>
          <c:showCatName val="0"/>
          <c:showSerName val="0"/>
          <c:showPercent val="0"/>
          <c:showBubbleSize val="0"/>
        </c:dLbls>
        <c:marker val="1"/>
        <c:smooth val="0"/>
        <c:axId val="172116224"/>
        <c:axId val="172122496"/>
      </c:lineChart>
      <c:dateAx>
        <c:axId val="172116224"/>
        <c:scaling>
          <c:orientation val="minMax"/>
        </c:scaling>
        <c:delete val="1"/>
        <c:axPos val="b"/>
        <c:numFmt formatCode="ge" sourceLinked="1"/>
        <c:majorTickMark val="none"/>
        <c:minorTickMark val="none"/>
        <c:tickLblPos val="none"/>
        <c:crossAx val="172122496"/>
        <c:crosses val="autoZero"/>
        <c:auto val="1"/>
        <c:lblOffset val="100"/>
        <c:baseTimeUnit val="years"/>
      </c:dateAx>
      <c:valAx>
        <c:axId val="17212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2116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95.32</c:v>
                </c:pt>
                <c:pt idx="1">
                  <c:v>99.6</c:v>
                </c:pt>
                <c:pt idx="2">
                  <c:v>82.05</c:v>
                </c:pt>
                <c:pt idx="3">
                  <c:v>97.61</c:v>
                </c:pt>
                <c:pt idx="4">
                  <c:v>106.16</c:v>
                </c:pt>
              </c:numCache>
            </c:numRef>
          </c:val>
        </c:ser>
        <c:dLbls>
          <c:showLegendKey val="0"/>
          <c:showVal val="0"/>
          <c:showCatName val="0"/>
          <c:showSerName val="0"/>
          <c:showPercent val="0"/>
          <c:showBubbleSize val="0"/>
        </c:dLbls>
        <c:gapWidth val="150"/>
        <c:axId val="166188928"/>
        <c:axId val="170790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100.54</c:v>
                </c:pt>
                <c:pt idx="1">
                  <c:v>100.73</c:v>
                </c:pt>
                <c:pt idx="2">
                  <c:v>109.5</c:v>
                </c:pt>
                <c:pt idx="3">
                  <c:v>106.28</c:v>
                </c:pt>
                <c:pt idx="4">
                  <c:v>108.35</c:v>
                </c:pt>
              </c:numCache>
            </c:numRef>
          </c:val>
          <c:smooth val="0"/>
        </c:ser>
        <c:dLbls>
          <c:showLegendKey val="0"/>
          <c:showVal val="0"/>
          <c:showCatName val="0"/>
          <c:showSerName val="0"/>
          <c:showPercent val="0"/>
          <c:showBubbleSize val="0"/>
        </c:dLbls>
        <c:marker val="1"/>
        <c:smooth val="0"/>
        <c:axId val="166188928"/>
        <c:axId val="170790912"/>
      </c:lineChart>
      <c:dateAx>
        <c:axId val="166188928"/>
        <c:scaling>
          <c:orientation val="minMax"/>
        </c:scaling>
        <c:delete val="1"/>
        <c:axPos val="b"/>
        <c:numFmt formatCode="ge" sourceLinked="1"/>
        <c:majorTickMark val="none"/>
        <c:minorTickMark val="none"/>
        <c:tickLblPos val="none"/>
        <c:crossAx val="170790912"/>
        <c:crosses val="autoZero"/>
        <c:auto val="1"/>
        <c:lblOffset val="100"/>
        <c:baseTimeUnit val="years"/>
      </c:dateAx>
      <c:valAx>
        <c:axId val="1707909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66188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32.409999999999997</c:v>
                </c:pt>
                <c:pt idx="1">
                  <c:v>33.97</c:v>
                </c:pt>
                <c:pt idx="2">
                  <c:v>34.85</c:v>
                </c:pt>
                <c:pt idx="3">
                  <c:v>51.6</c:v>
                </c:pt>
                <c:pt idx="4">
                  <c:v>53.69</c:v>
                </c:pt>
              </c:numCache>
            </c:numRef>
          </c:val>
        </c:ser>
        <c:dLbls>
          <c:showLegendKey val="0"/>
          <c:showVal val="0"/>
          <c:showCatName val="0"/>
          <c:showSerName val="0"/>
          <c:showPercent val="0"/>
          <c:showBubbleSize val="0"/>
        </c:dLbls>
        <c:gapWidth val="150"/>
        <c:axId val="170825216"/>
        <c:axId val="170827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37.409999999999997</c:v>
                </c:pt>
                <c:pt idx="1">
                  <c:v>38.520000000000003</c:v>
                </c:pt>
                <c:pt idx="2">
                  <c:v>39.049999999999997</c:v>
                </c:pt>
                <c:pt idx="3">
                  <c:v>50.44</c:v>
                </c:pt>
                <c:pt idx="4">
                  <c:v>51.44</c:v>
                </c:pt>
              </c:numCache>
            </c:numRef>
          </c:val>
          <c:smooth val="0"/>
        </c:ser>
        <c:dLbls>
          <c:showLegendKey val="0"/>
          <c:showVal val="0"/>
          <c:showCatName val="0"/>
          <c:showSerName val="0"/>
          <c:showPercent val="0"/>
          <c:showBubbleSize val="0"/>
        </c:dLbls>
        <c:marker val="1"/>
        <c:smooth val="0"/>
        <c:axId val="170825216"/>
        <c:axId val="170827136"/>
      </c:lineChart>
      <c:dateAx>
        <c:axId val="170825216"/>
        <c:scaling>
          <c:orientation val="minMax"/>
        </c:scaling>
        <c:delete val="1"/>
        <c:axPos val="b"/>
        <c:numFmt formatCode="ge" sourceLinked="1"/>
        <c:majorTickMark val="none"/>
        <c:minorTickMark val="none"/>
        <c:tickLblPos val="none"/>
        <c:crossAx val="170827136"/>
        <c:crosses val="autoZero"/>
        <c:auto val="1"/>
        <c:lblOffset val="100"/>
        <c:baseTimeUnit val="years"/>
      </c:dateAx>
      <c:valAx>
        <c:axId val="170827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0825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72242048"/>
        <c:axId val="172243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5.74</c:v>
                </c:pt>
                <c:pt idx="1">
                  <c:v>6.76</c:v>
                </c:pt>
                <c:pt idx="2">
                  <c:v>8.18</c:v>
                </c:pt>
                <c:pt idx="3">
                  <c:v>9.64</c:v>
                </c:pt>
                <c:pt idx="4">
                  <c:v>11.68</c:v>
                </c:pt>
              </c:numCache>
            </c:numRef>
          </c:val>
          <c:smooth val="0"/>
        </c:ser>
        <c:dLbls>
          <c:showLegendKey val="0"/>
          <c:showVal val="0"/>
          <c:showCatName val="0"/>
          <c:showSerName val="0"/>
          <c:showPercent val="0"/>
          <c:showBubbleSize val="0"/>
        </c:dLbls>
        <c:marker val="1"/>
        <c:smooth val="0"/>
        <c:axId val="172242048"/>
        <c:axId val="172243968"/>
      </c:lineChart>
      <c:dateAx>
        <c:axId val="172242048"/>
        <c:scaling>
          <c:orientation val="minMax"/>
        </c:scaling>
        <c:delete val="1"/>
        <c:axPos val="b"/>
        <c:numFmt formatCode="ge" sourceLinked="1"/>
        <c:majorTickMark val="none"/>
        <c:minorTickMark val="none"/>
        <c:tickLblPos val="none"/>
        <c:crossAx val="172243968"/>
        <c:crosses val="autoZero"/>
        <c:auto val="1"/>
        <c:lblOffset val="100"/>
        <c:baseTimeUnit val="years"/>
      </c:dateAx>
      <c:valAx>
        <c:axId val="172243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2242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30.29</c:v>
                </c:pt>
                <c:pt idx="1">
                  <c:v>39.54</c:v>
                </c:pt>
                <c:pt idx="2">
                  <c:v>73.78</c:v>
                </c:pt>
                <c:pt idx="3" formatCode="#,##0.00;&quot;△&quot;#,##0.00">
                  <c:v>0</c:v>
                </c:pt>
                <c:pt idx="4" formatCode="#,##0.00;&quot;△&quot;#,##0.00">
                  <c:v>0</c:v>
                </c:pt>
              </c:numCache>
            </c:numRef>
          </c:val>
        </c:ser>
        <c:dLbls>
          <c:showLegendKey val="0"/>
          <c:showVal val="0"/>
          <c:showCatName val="0"/>
          <c:showSerName val="0"/>
          <c:showPercent val="0"/>
          <c:showBubbleSize val="0"/>
        </c:dLbls>
        <c:gapWidth val="150"/>
        <c:axId val="172280448"/>
        <c:axId val="172282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46.21</c:v>
                </c:pt>
                <c:pt idx="1">
                  <c:v>50.06</c:v>
                </c:pt>
                <c:pt idx="2">
                  <c:v>44.3</c:v>
                </c:pt>
                <c:pt idx="3">
                  <c:v>32.31</c:v>
                </c:pt>
                <c:pt idx="4">
                  <c:v>26.85</c:v>
                </c:pt>
              </c:numCache>
            </c:numRef>
          </c:val>
          <c:smooth val="0"/>
        </c:ser>
        <c:dLbls>
          <c:showLegendKey val="0"/>
          <c:showVal val="0"/>
          <c:showCatName val="0"/>
          <c:showSerName val="0"/>
          <c:showPercent val="0"/>
          <c:showBubbleSize val="0"/>
        </c:dLbls>
        <c:marker val="1"/>
        <c:smooth val="0"/>
        <c:axId val="172280448"/>
        <c:axId val="172282624"/>
      </c:lineChart>
      <c:dateAx>
        <c:axId val="172280448"/>
        <c:scaling>
          <c:orientation val="minMax"/>
        </c:scaling>
        <c:delete val="1"/>
        <c:axPos val="b"/>
        <c:numFmt formatCode="ge" sourceLinked="1"/>
        <c:majorTickMark val="none"/>
        <c:minorTickMark val="none"/>
        <c:tickLblPos val="none"/>
        <c:crossAx val="172282624"/>
        <c:crosses val="autoZero"/>
        <c:auto val="1"/>
        <c:lblOffset val="100"/>
        <c:baseTimeUnit val="years"/>
      </c:dateAx>
      <c:valAx>
        <c:axId val="1722826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72280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408.43</c:v>
                </c:pt>
                <c:pt idx="1">
                  <c:v>509.12</c:v>
                </c:pt>
                <c:pt idx="2">
                  <c:v>435.84</c:v>
                </c:pt>
                <c:pt idx="3">
                  <c:v>158.59</c:v>
                </c:pt>
                <c:pt idx="4">
                  <c:v>141.54</c:v>
                </c:pt>
              </c:numCache>
            </c:numRef>
          </c:val>
        </c:ser>
        <c:dLbls>
          <c:showLegendKey val="0"/>
          <c:showVal val="0"/>
          <c:showCatName val="0"/>
          <c:showSerName val="0"/>
          <c:showPercent val="0"/>
          <c:showBubbleSize val="0"/>
        </c:dLbls>
        <c:gapWidth val="150"/>
        <c:axId val="172313216"/>
        <c:axId val="172319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2046.32</c:v>
                </c:pt>
                <c:pt idx="1">
                  <c:v>2322.9699999999998</c:v>
                </c:pt>
                <c:pt idx="2">
                  <c:v>2098.87</c:v>
                </c:pt>
                <c:pt idx="3">
                  <c:v>571.29999999999995</c:v>
                </c:pt>
                <c:pt idx="4">
                  <c:v>527.82000000000005</c:v>
                </c:pt>
              </c:numCache>
            </c:numRef>
          </c:val>
          <c:smooth val="0"/>
        </c:ser>
        <c:dLbls>
          <c:showLegendKey val="0"/>
          <c:showVal val="0"/>
          <c:showCatName val="0"/>
          <c:showSerName val="0"/>
          <c:showPercent val="0"/>
          <c:showBubbleSize val="0"/>
        </c:dLbls>
        <c:marker val="1"/>
        <c:smooth val="0"/>
        <c:axId val="172313216"/>
        <c:axId val="172319488"/>
      </c:lineChart>
      <c:dateAx>
        <c:axId val="172313216"/>
        <c:scaling>
          <c:orientation val="minMax"/>
        </c:scaling>
        <c:delete val="1"/>
        <c:axPos val="b"/>
        <c:numFmt formatCode="ge" sourceLinked="1"/>
        <c:majorTickMark val="none"/>
        <c:minorTickMark val="none"/>
        <c:tickLblPos val="none"/>
        <c:crossAx val="172319488"/>
        <c:crosses val="autoZero"/>
        <c:auto val="1"/>
        <c:lblOffset val="100"/>
        <c:baseTimeUnit val="years"/>
      </c:dateAx>
      <c:valAx>
        <c:axId val="17231948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72313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969.26</c:v>
                </c:pt>
                <c:pt idx="1">
                  <c:v>897.51</c:v>
                </c:pt>
                <c:pt idx="2">
                  <c:v>847.45</c:v>
                </c:pt>
                <c:pt idx="3">
                  <c:v>765.79</c:v>
                </c:pt>
                <c:pt idx="4">
                  <c:v>651.82000000000005</c:v>
                </c:pt>
              </c:numCache>
            </c:numRef>
          </c:val>
        </c:ser>
        <c:dLbls>
          <c:showLegendKey val="0"/>
          <c:showVal val="0"/>
          <c:showCatName val="0"/>
          <c:showSerName val="0"/>
          <c:showPercent val="0"/>
          <c:showBubbleSize val="0"/>
        </c:dLbls>
        <c:gapWidth val="150"/>
        <c:axId val="172335872"/>
        <c:axId val="172337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592.66999999999996</c:v>
                </c:pt>
                <c:pt idx="1">
                  <c:v>547.41999999999996</c:v>
                </c:pt>
                <c:pt idx="2">
                  <c:v>536.9</c:v>
                </c:pt>
                <c:pt idx="3">
                  <c:v>495.43</c:v>
                </c:pt>
                <c:pt idx="4">
                  <c:v>488.5</c:v>
                </c:pt>
              </c:numCache>
            </c:numRef>
          </c:val>
          <c:smooth val="0"/>
        </c:ser>
        <c:dLbls>
          <c:showLegendKey val="0"/>
          <c:showVal val="0"/>
          <c:showCatName val="0"/>
          <c:showSerName val="0"/>
          <c:showPercent val="0"/>
          <c:showBubbleSize val="0"/>
        </c:dLbls>
        <c:marker val="1"/>
        <c:smooth val="0"/>
        <c:axId val="172335872"/>
        <c:axId val="172337792"/>
      </c:lineChart>
      <c:dateAx>
        <c:axId val="172335872"/>
        <c:scaling>
          <c:orientation val="minMax"/>
        </c:scaling>
        <c:delete val="1"/>
        <c:axPos val="b"/>
        <c:numFmt formatCode="ge" sourceLinked="1"/>
        <c:majorTickMark val="none"/>
        <c:minorTickMark val="none"/>
        <c:tickLblPos val="none"/>
        <c:crossAx val="172337792"/>
        <c:crosses val="autoZero"/>
        <c:auto val="1"/>
        <c:lblOffset val="100"/>
        <c:baseTimeUnit val="years"/>
      </c:dateAx>
      <c:valAx>
        <c:axId val="17233779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72335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52.69</c:v>
                </c:pt>
                <c:pt idx="1">
                  <c:v>56.16</c:v>
                </c:pt>
                <c:pt idx="2">
                  <c:v>51.18</c:v>
                </c:pt>
                <c:pt idx="3">
                  <c:v>66.88</c:v>
                </c:pt>
                <c:pt idx="4">
                  <c:v>83.17</c:v>
                </c:pt>
              </c:numCache>
            </c:numRef>
          </c:val>
        </c:ser>
        <c:dLbls>
          <c:showLegendKey val="0"/>
          <c:showVal val="0"/>
          <c:showCatName val="0"/>
          <c:showSerName val="0"/>
          <c:showPercent val="0"/>
          <c:showBubbleSize val="0"/>
        </c:dLbls>
        <c:gapWidth val="150"/>
        <c:axId val="172396544"/>
        <c:axId val="172398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81.56</c:v>
                </c:pt>
                <c:pt idx="1">
                  <c:v>80.62</c:v>
                </c:pt>
                <c:pt idx="2">
                  <c:v>80.010000000000005</c:v>
                </c:pt>
                <c:pt idx="3">
                  <c:v>81.900000000000006</c:v>
                </c:pt>
                <c:pt idx="4">
                  <c:v>82.42</c:v>
                </c:pt>
              </c:numCache>
            </c:numRef>
          </c:val>
          <c:smooth val="0"/>
        </c:ser>
        <c:dLbls>
          <c:showLegendKey val="0"/>
          <c:showVal val="0"/>
          <c:showCatName val="0"/>
          <c:showSerName val="0"/>
          <c:showPercent val="0"/>
          <c:showBubbleSize val="0"/>
        </c:dLbls>
        <c:marker val="1"/>
        <c:smooth val="0"/>
        <c:axId val="172396544"/>
        <c:axId val="172398464"/>
      </c:lineChart>
      <c:dateAx>
        <c:axId val="172396544"/>
        <c:scaling>
          <c:orientation val="minMax"/>
        </c:scaling>
        <c:delete val="1"/>
        <c:axPos val="b"/>
        <c:numFmt formatCode="ge" sourceLinked="1"/>
        <c:majorTickMark val="none"/>
        <c:minorTickMark val="none"/>
        <c:tickLblPos val="none"/>
        <c:crossAx val="172398464"/>
        <c:crosses val="autoZero"/>
        <c:auto val="1"/>
        <c:lblOffset val="100"/>
        <c:baseTimeUnit val="years"/>
      </c:dateAx>
      <c:valAx>
        <c:axId val="172398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2396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313.11</c:v>
                </c:pt>
                <c:pt idx="1">
                  <c:v>293.41000000000003</c:v>
                </c:pt>
                <c:pt idx="2">
                  <c:v>323.73</c:v>
                </c:pt>
                <c:pt idx="3">
                  <c:v>248.28</c:v>
                </c:pt>
                <c:pt idx="4">
                  <c:v>199.6</c:v>
                </c:pt>
              </c:numCache>
            </c:numRef>
          </c:val>
        </c:ser>
        <c:dLbls>
          <c:showLegendKey val="0"/>
          <c:showVal val="0"/>
          <c:showCatName val="0"/>
          <c:showSerName val="0"/>
          <c:showPercent val="0"/>
          <c:showBubbleSize val="0"/>
        </c:dLbls>
        <c:gapWidth val="150"/>
        <c:axId val="172039168"/>
        <c:axId val="172041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227.44</c:v>
                </c:pt>
                <c:pt idx="1">
                  <c:v>229.31</c:v>
                </c:pt>
                <c:pt idx="2">
                  <c:v>232.46</c:v>
                </c:pt>
                <c:pt idx="3">
                  <c:v>227.97</c:v>
                </c:pt>
                <c:pt idx="4">
                  <c:v>226.99</c:v>
                </c:pt>
              </c:numCache>
            </c:numRef>
          </c:val>
          <c:smooth val="0"/>
        </c:ser>
        <c:dLbls>
          <c:showLegendKey val="0"/>
          <c:showVal val="0"/>
          <c:showCatName val="0"/>
          <c:showSerName val="0"/>
          <c:showPercent val="0"/>
          <c:showBubbleSize val="0"/>
        </c:dLbls>
        <c:marker val="1"/>
        <c:smooth val="0"/>
        <c:axId val="172039168"/>
        <c:axId val="172041344"/>
      </c:lineChart>
      <c:dateAx>
        <c:axId val="172039168"/>
        <c:scaling>
          <c:orientation val="minMax"/>
        </c:scaling>
        <c:delete val="1"/>
        <c:axPos val="b"/>
        <c:numFmt formatCode="ge" sourceLinked="1"/>
        <c:majorTickMark val="none"/>
        <c:minorTickMark val="none"/>
        <c:tickLblPos val="none"/>
        <c:crossAx val="172041344"/>
        <c:crosses val="autoZero"/>
        <c:auto val="1"/>
        <c:lblOffset val="100"/>
        <c:baseTimeUnit val="years"/>
      </c:dateAx>
      <c:valAx>
        <c:axId val="172041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2039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【113.56】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【262.74】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【276.38】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【89.95】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【59.76】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【163.72】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【47.18】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【13.18】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12" zoomScale="40" zoomScaleNormal="4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秋田県　三種町</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9" t="s">
        <v>1</v>
      </c>
      <c r="C7" s="80"/>
      <c r="D7" s="80"/>
      <c r="E7" s="80"/>
      <c r="F7" s="80"/>
      <c r="G7" s="80"/>
      <c r="H7" s="80"/>
      <c r="I7" s="81"/>
      <c r="J7" s="79" t="s">
        <v>2</v>
      </c>
      <c r="K7" s="80"/>
      <c r="L7" s="80"/>
      <c r="M7" s="80"/>
      <c r="N7" s="80"/>
      <c r="O7" s="80"/>
      <c r="P7" s="80"/>
      <c r="Q7" s="81"/>
      <c r="R7" s="79" t="s">
        <v>3</v>
      </c>
      <c r="S7" s="80"/>
      <c r="T7" s="80"/>
      <c r="U7" s="80"/>
      <c r="V7" s="80"/>
      <c r="W7" s="80"/>
      <c r="X7" s="80"/>
      <c r="Y7" s="81"/>
      <c r="Z7" s="79" t="s">
        <v>4</v>
      </c>
      <c r="AA7" s="80"/>
      <c r="AB7" s="80"/>
      <c r="AC7" s="80"/>
      <c r="AD7" s="80"/>
      <c r="AE7" s="80"/>
      <c r="AF7" s="80"/>
      <c r="AG7" s="81"/>
      <c r="AH7" s="3"/>
      <c r="AI7" s="79" t="s">
        <v>5</v>
      </c>
      <c r="AJ7" s="80"/>
      <c r="AK7" s="80"/>
      <c r="AL7" s="80"/>
      <c r="AM7" s="80"/>
      <c r="AN7" s="80"/>
      <c r="AO7" s="80"/>
      <c r="AP7" s="81"/>
      <c r="AQ7" s="68" t="s">
        <v>6</v>
      </c>
      <c r="AR7" s="68"/>
      <c r="AS7" s="68"/>
      <c r="AT7" s="68"/>
      <c r="AU7" s="68"/>
      <c r="AV7" s="68"/>
      <c r="AW7" s="68"/>
      <c r="AX7" s="68"/>
      <c r="AY7" s="68" t="s">
        <v>7</v>
      </c>
      <c r="AZ7" s="68"/>
      <c r="BA7" s="68"/>
      <c r="BB7" s="68"/>
      <c r="BC7" s="68"/>
      <c r="BD7" s="68"/>
      <c r="BE7" s="68"/>
      <c r="BF7" s="68"/>
      <c r="BG7" s="3"/>
      <c r="BH7" s="3"/>
      <c r="BI7" s="3"/>
      <c r="BJ7" s="3"/>
      <c r="BK7" s="3"/>
      <c r="BL7" s="4" t="s">
        <v>8</v>
      </c>
      <c r="BM7" s="5"/>
      <c r="BN7" s="5"/>
      <c r="BO7" s="5"/>
      <c r="BP7" s="5"/>
      <c r="BQ7" s="5"/>
      <c r="BR7" s="5"/>
      <c r="BS7" s="5"/>
      <c r="BT7" s="5"/>
      <c r="BU7" s="5"/>
      <c r="BV7" s="5"/>
      <c r="BW7" s="5"/>
      <c r="BX7" s="5"/>
      <c r="BY7" s="6"/>
    </row>
    <row r="8" spans="1:78" ht="18.75" customHeight="1">
      <c r="A8" s="2"/>
      <c r="B8" s="71" t="str">
        <f>データ!I6</f>
        <v>法適用</v>
      </c>
      <c r="C8" s="72"/>
      <c r="D8" s="72"/>
      <c r="E8" s="72"/>
      <c r="F8" s="72"/>
      <c r="G8" s="72"/>
      <c r="H8" s="72"/>
      <c r="I8" s="73"/>
      <c r="J8" s="71" t="str">
        <f>データ!J6</f>
        <v>水道事業</v>
      </c>
      <c r="K8" s="72"/>
      <c r="L8" s="72"/>
      <c r="M8" s="72"/>
      <c r="N8" s="72"/>
      <c r="O8" s="72"/>
      <c r="P8" s="72"/>
      <c r="Q8" s="73"/>
      <c r="R8" s="71" t="str">
        <f>データ!K6</f>
        <v>末端給水事業</v>
      </c>
      <c r="S8" s="72"/>
      <c r="T8" s="72"/>
      <c r="U8" s="72"/>
      <c r="V8" s="72"/>
      <c r="W8" s="72"/>
      <c r="X8" s="72"/>
      <c r="Y8" s="73"/>
      <c r="Z8" s="71" t="str">
        <f>データ!L6</f>
        <v>A9</v>
      </c>
      <c r="AA8" s="72"/>
      <c r="AB8" s="72"/>
      <c r="AC8" s="72"/>
      <c r="AD8" s="72"/>
      <c r="AE8" s="72"/>
      <c r="AF8" s="72"/>
      <c r="AG8" s="73"/>
      <c r="AH8" s="3"/>
      <c r="AI8" s="74">
        <f>データ!Q6</f>
        <v>17797</v>
      </c>
      <c r="AJ8" s="75"/>
      <c r="AK8" s="75"/>
      <c r="AL8" s="75"/>
      <c r="AM8" s="75"/>
      <c r="AN8" s="75"/>
      <c r="AO8" s="75"/>
      <c r="AP8" s="76"/>
      <c r="AQ8" s="57">
        <f>データ!R6</f>
        <v>247.98</v>
      </c>
      <c r="AR8" s="57"/>
      <c r="AS8" s="57"/>
      <c r="AT8" s="57"/>
      <c r="AU8" s="57"/>
      <c r="AV8" s="57"/>
      <c r="AW8" s="57"/>
      <c r="AX8" s="57"/>
      <c r="AY8" s="57">
        <f>データ!S6</f>
        <v>71.77</v>
      </c>
      <c r="AZ8" s="57"/>
      <c r="BA8" s="57"/>
      <c r="BB8" s="57"/>
      <c r="BC8" s="57"/>
      <c r="BD8" s="57"/>
      <c r="BE8" s="57"/>
      <c r="BF8" s="57"/>
      <c r="BG8" s="3"/>
      <c r="BH8" s="3"/>
      <c r="BI8" s="3"/>
      <c r="BJ8" s="3"/>
      <c r="BK8" s="3"/>
      <c r="BL8" s="66" t="s">
        <v>9</v>
      </c>
      <c r="BM8" s="67"/>
      <c r="BN8" s="7" t="s">
        <v>10</v>
      </c>
      <c r="BO8" s="8"/>
      <c r="BP8" s="8"/>
      <c r="BQ8" s="8"/>
      <c r="BR8" s="8"/>
      <c r="BS8" s="8"/>
      <c r="BT8" s="8"/>
      <c r="BU8" s="8"/>
      <c r="BV8" s="8"/>
      <c r="BW8" s="8"/>
      <c r="BX8" s="8"/>
      <c r="BY8" s="9"/>
    </row>
    <row r="9" spans="1:78" ht="18.75" customHeight="1">
      <c r="A9" s="2"/>
      <c r="B9" s="68" t="s">
        <v>11</v>
      </c>
      <c r="C9" s="68"/>
      <c r="D9" s="68"/>
      <c r="E9" s="68"/>
      <c r="F9" s="68"/>
      <c r="G9" s="68"/>
      <c r="H9" s="68"/>
      <c r="I9" s="68"/>
      <c r="J9" s="68" t="s">
        <v>12</v>
      </c>
      <c r="K9" s="68"/>
      <c r="L9" s="68"/>
      <c r="M9" s="68"/>
      <c r="N9" s="68"/>
      <c r="O9" s="68"/>
      <c r="P9" s="68"/>
      <c r="Q9" s="68"/>
      <c r="R9" s="68" t="s">
        <v>13</v>
      </c>
      <c r="S9" s="68"/>
      <c r="T9" s="68"/>
      <c r="U9" s="68"/>
      <c r="V9" s="68"/>
      <c r="W9" s="68"/>
      <c r="X9" s="68"/>
      <c r="Y9" s="68"/>
      <c r="Z9" s="68" t="s">
        <v>14</v>
      </c>
      <c r="AA9" s="68"/>
      <c r="AB9" s="68"/>
      <c r="AC9" s="68"/>
      <c r="AD9" s="68"/>
      <c r="AE9" s="68"/>
      <c r="AF9" s="68"/>
      <c r="AG9" s="68"/>
      <c r="AH9" s="3"/>
      <c r="AI9" s="68" t="s">
        <v>15</v>
      </c>
      <c r="AJ9" s="68"/>
      <c r="AK9" s="68"/>
      <c r="AL9" s="68"/>
      <c r="AM9" s="68"/>
      <c r="AN9" s="68"/>
      <c r="AO9" s="68"/>
      <c r="AP9" s="68"/>
      <c r="AQ9" s="68" t="s">
        <v>16</v>
      </c>
      <c r="AR9" s="68"/>
      <c r="AS9" s="68"/>
      <c r="AT9" s="68"/>
      <c r="AU9" s="68"/>
      <c r="AV9" s="68"/>
      <c r="AW9" s="68"/>
      <c r="AX9" s="68"/>
      <c r="AY9" s="68" t="s">
        <v>17</v>
      </c>
      <c r="AZ9" s="68"/>
      <c r="BA9" s="68"/>
      <c r="BB9" s="68"/>
      <c r="BC9" s="68"/>
      <c r="BD9" s="68"/>
      <c r="BE9" s="68"/>
      <c r="BF9" s="68"/>
      <c r="BG9" s="3"/>
      <c r="BH9" s="3"/>
      <c r="BI9" s="3"/>
      <c r="BJ9" s="3"/>
      <c r="BK9" s="3"/>
      <c r="BL9" s="69" t="s">
        <v>18</v>
      </c>
      <c r="BM9" s="70"/>
      <c r="BN9" s="10" t="s">
        <v>19</v>
      </c>
      <c r="BO9" s="11"/>
      <c r="BP9" s="11"/>
      <c r="BQ9" s="11"/>
      <c r="BR9" s="11"/>
      <c r="BS9" s="11"/>
      <c r="BT9" s="11"/>
      <c r="BU9" s="11"/>
      <c r="BV9" s="11"/>
      <c r="BW9" s="11"/>
      <c r="BX9" s="11"/>
      <c r="BY9" s="12"/>
    </row>
    <row r="10" spans="1:78" ht="18.75" customHeight="1">
      <c r="A10" s="2"/>
      <c r="B10" s="57" t="str">
        <f>データ!M6</f>
        <v>-</v>
      </c>
      <c r="C10" s="57"/>
      <c r="D10" s="57"/>
      <c r="E10" s="57"/>
      <c r="F10" s="57"/>
      <c r="G10" s="57"/>
      <c r="H10" s="57"/>
      <c r="I10" s="57"/>
      <c r="J10" s="57">
        <f>データ!N6</f>
        <v>67.89</v>
      </c>
      <c r="K10" s="57"/>
      <c r="L10" s="57"/>
      <c r="M10" s="57"/>
      <c r="N10" s="57"/>
      <c r="O10" s="57"/>
      <c r="P10" s="57"/>
      <c r="Q10" s="57"/>
      <c r="R10" s="57">
        <f>データ!O6</f>
        <v>22.86</v>
      </c>
      <c r="S10" s="57"/>
      <c r="T10" s="57"/>
      <c r="U10" s="57"/>
      <c r="V10" s="57"/>
      <c r="W10" s="57"/>
      <c r="X10" s="57"/>
      <c r="Y10" s="57"/>
      <c r="Z10" s="65">
        <f>データ!P6</f>
        <v>3306</v>
      </c>
      <c r="AA10" s="65"/>
      <c r="AB10" s="65"/>
      <c r="AC10" s="65"/>
      <c r="AD10" s="65"/>
      <c r="AE10" s="65"/>
      <c r="AF10" s="65"/>
      <c r="AG10" s="65"/>
      <c r="AH10" s="2"/>
      <c r="AI10" s="65">
        <f>データ!T6</f>
        <v>4032</v>
      </c>
      <c r="AJ10" s="65"/>
      <c r="AK10" s="65"/>
      <c r="AL10" s="65"/>
      <c r="AM10" s="65"/>
      <c r="AN10" s="65"/>
      <c r="AO10" s="65"/>
      <c r="AP10" s="65"/>
      <c r="AQ10" s="57">
        <f>データ!U6</f>
        <v>10.07</v>
      </c>
      <c r="AR10" s="57"/>
      <c r="AS10" s="57"/>
      <c r="AT10" s="57"/>
      <c r="AU10" s="57"/>
      <c r="AV10" s="57"/>
      <c r="AW10" s="57"/>
      <c r="AX10" s="57"/>
      <c r="AY10" s="57">
        <f>データ!V6</f>
        <v>400.4</v>
      </c>
      <c r="AZ10" s="57"/>
      <c r="BA10" s="57"/>
      <c r="BB10" s="57"/>
      <c r="BC10" s="57"/>
      <c r="BD10" s="57"/>
      <c r="BE10" s="57"/>
      <c r="BF10" s="57"/>
      <c r="BG10" s="2"/>
      <c r="BH10" s="2"/>
      <c r="BI10" s="2"/>
      <c r="BJ10" s="2"/>
      <c r="BK10" s="2"/>
      <c r="BL10" s="58" t="s">
        <v>20</v>
      </c>
      <c r="BM10" s="59"/>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22</v>
      </c>
      <c r="BM11" s="60"/>
      <c r="BN11" s="60"/>
      <c r="BO11" s="60"/>
      <c r="BP11" s="60"/>
      <c r="BQ11" s="60"/>
      <c r="BR11" s="60"/>
      <c r="BS11" s="60"/>
      <c r="BT11" s="60"/>
      <c r="BU11" s="60"/>
      <c r="BV11" s="60"/>
      <c r="BW11" s="60"/>
      <c r="BX11" s="60"/>
      <c r="BY11" s="60"/>
      <c r="BZ11" s="6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c r="A14" s="2"/>
      <c r="B14" s="62" t="s">
        <v>23</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1" t="s">
        <v>24</v>
      </c>
      <c r="BM14" s="42"/>
      <c r="BN14" s="42"/>
      <c r="BO14" s="42"/>
      <c r="BP14" s="42"/>
      <c r="BQ14" s="42"/>
      <c r="BR14" s="42"/>
      <c r="BS14" s="42"/>
      <c r="BT14" s="42"/>
      <c r="BU14" s="42"/>
      <c r="BV14" s="42"/>
      <c r="BW14" s="42"/>
      <c r="BX14" s="42"/>
      <c r="BY14" s="42"/>
      <c r="BZ14" s="43"/>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104</v>
      </c>
      <c r="BM16" s="48"/>
      <c r="BN16" s="48"/>
      <c r="BO16" s="48"/>
      <c r="BP16" s="48"/>
      <c r="BQ16" s="48"/>
      <c r="BR16" s="48"/>
      <c r="BS16" s="48"/>
      <c r="BT16" s="48"/>
      <c r="BU16" s="48"/>
      <c r="BV16" s="48"/>
      <c r="BW16" s="48"/>
      <c r="BX16" s="48"/>
      <c r="BY16" s="48"/>
      <c r="BZ16" s="4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c r="A34" s="2"/>
      <c r="B34" s="16"/>
      <c r="C34" s="53" t="s">
        <v>25</v>
      </c>
      <c r="D34" s="53"/>
      <c r="E34" s="53"/>
      <c r="F34" s="53"/>
      <c r="G34" s="53"/>
      <c r="H34" s="53"/>
      <c r="I34" s="53"/>
      <c r="J34" s="53"/>
      <c r="K34" s="53"/>
      <c r="L34" s="53"/>
      <c r="M34" s="53"/>
      <c r="N34" s="53"/>
      <c r="O34" s="53"/>
      <c r="P34" s="53"/>
      <c r="Q34" s="19"/>
      <c r="R34" s="53" t="s">
        <v>26</v>
      </c>
      <c r="S34" s="53"/>
      <c r="T34" s="53"/>
      <c r="U34" s="53"/>
      <c r="V34" s="53"/>
      <c r="W34" s="53"/>
      <c r="X34" s="53"/>
      <c r="Y34" s="53"/>
      <c r="Z34" s="53"/>
      <c r="AA34" s="53"/>
      <c r="AB34" s="53"/>
      <c r="AC34" s="53"/>
      <c r="AD34" s="53"/>
      <c r="AE34" s="53"/>
      <c r="AF34" s="19"/>
      <c r="AG34" s="53" t="s">
        <v>27</v>
      </c>
      <c r="AH34" s="53"/>
      <c r="AI34" s="53"/>
      <c r="AJ34" s="53"/>
      <c r="AK34" s="53"/>
      <c r="AL34" s="53"/>
      <c r="AM34" s="53"/>
      <c r="AN34" s="53"/>
      <c r="AO34" s="53"/>
      <c r="AP34" s="53"/>
      <c r="AQ34" s="53"/>
      <c r="AR34" s="53"/>
      <c r="AS34" s="53"/>
      <c r="AT34" s="53"/>
      <c r="AU34" s="19"/>
      <c r="AV34" s="53" t="s">
        <v>28</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7"/>
      <c r="BM44" s="48"/>
      <c r="BN44" s="48"/>
      <c r="BO44" s="48"/>
      <c r="BP44" s="48"/>
      <c r="BQ44" s="48"/>
      <c r="BR44" s="48"/>
      <c r="BS44" s="48"/>
      <c r="BT44" s="48"/>
      <c r="BU44" s="48"/>
      <c r="BV44" s="48"/>
      <c r="BW44" s="48"/>
      <c r="BX44" s="48"/>
      <c r="BY44" s="48"/>
      <c r="BZ44" s="49"/>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29</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105</v>
      </c>
      <c r="BM47" s="48"/>
      <c r="BN47" s="48"/>
      <c r="BO47" s="48"/>
      <c r="BP47" s="48"/>
      <c r="BQ47" s="48"/>
      <c r="BR47" s="48"/>
      <c r="BS47" s="48"/>
      <c r="BT47" s="48"/>
      <c r="BU47" s="48"/>
      <c r="BV47" s="48"/>
      <c r="BW47" s="48"/>
      <c r="BX47" s="48"/>
      <c r="BY47" s="48"/>
      <c r="BZ47" s="4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c r="A56" s="2"/>
      <c r="B56" s="16"/>
      <c r="C56" s="53" t="s">
        <v>30</v>
      </c>
      <c r="D56" s="53"/>
      <c r="E56" s="53"/>
      <c r="F56" s="53"/>
      <c r="G56" s="53"/>
      <c r="H56" s="53"/>
      <c r="I56" s="53"/>
      <c r="J56" s="53"/>
      <c r="K56" s="53"/>
      <c r="L56" s="53"/>
      <c r="M56" s="53"/>
      <c r="N56" s="53"/>
      <c r="O56" s="53"/>
      <c r="P56" s="53"/>
      <c r="Q56" s="19"/>
      <c r="R56" s="53" t="s">
        <v>31</v>
      </c>
      <c r="S56" s="53"/>
      <c r="T56" s="53"/>
      <c r="U56" s="53"/>
      <c r="V56" s="53"/>
      <c r="W56" s="53"/>
      <c r="X56" s="53"/>
      <c r="Y56" s="53"/>
      <c r="Z56" s="53"/>
      <c r="AA56" s="53"/>
      <c r="AB56" s="53"/>
      <c r="AC56" s="53"/>
      <c r="AD56" s="53"/>
      <c r="AE56" s="53"/>
      <c r="AF56" s="19"/>
      <c r="AG56" s="53" t="s">
        <v>32</v>
      </c>
      <c r="AH56" s="53"/>
      <c r="AI56" s="53"/>
      <c r="AJ56" s="53"/>
      <c r="AK56" s="53"/>
      <c r="AL56" s="53"/>
      <c r="AM56" s="53"/>
      <c r="AN56" s="53"/>
      <c r="AO56" s="53"/>
      <c r="AP56" s="53"/>
      <c r="AQ56" s="53"/>
      <c r="AR56" s="53"/>
      <c r="AS56" s="53"/>
      <c r="AT56" s="53"/>
      <c r="AU56" s="19"/>
      <c r="AV56" s="53" t="s">
        <v>33</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c r="A60" s="2"/>
      <c r="B60" s="54" t="s">
        <v>34</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7"/>
      <c r="BM63" s="48"/>
      <c r="BN63" s="48"/>
      <c r="BO63" s="48"/>
      <c r="BP63" s="48"/>
      <c r="BQ63" s="48"/>
      <c r="BR63" s="48"/>
      <c r="BS63" s="48"/>
      <c r="BT63" s="48"/>
      <c r="BU63" s="48"/>
      <c r="BV63" s="48"/>
      <c r="BW63" s="48"/>
      <c r="BX63" s="48"/>
      <c r="BY63" s="48"/>
      <c r="BZ63" s="49"/>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35</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106</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36</v>
      </c>
      <c r="D79" s="53"/>
      <c r="E79" s="53"/>
      <c r="F79" s="53"/>
      <c r="G79" s="53"/>
      <c r="H79" s="53"/>
      <c r="I79" s="53"/>
      <c r="J79" s="53"/>
      <c r="K79" s="53"/>
      <c r="L79" s="53"/>
      <c r="M79" s="53"/>
      <c r="N79" s="53"/>
      <c r="O79" s="53"/>
      <c r="P79" s="53"/>
      <c r="Q79" s="53"/>
      <c r="R79" s="53"/>
      <c r="S79" s="53"/>
      <c r="T79" s="53"/>
      <c r="U79" s="19"/>
      <c r="V79" s="19"/>
      <c r="W79" s="53" t="s">
        <v>37</v>
      </c>
      <c r="X79" s="53"/>
      <c r="Y79" s="53"/>
      <c r="Z79" s="53"/>
      <c r="AA79" s="53"/>
      <c r="AB79" s="53"/>
      <c r="AC79" s="53"/>
      <c r="AD79" s="53"/>
      <c r="AE79" s="53"/>
      <c r="AF79" s="53"/>
      <c r="AG79" s="53"/>
      <c r="AH79" s="53"/>
      <c r="AI79" s="53"/>
      <c r="AJ79" s="53"/>
      <c r="AK79" s="53"/>
      <c r="AL79" s="53"/>
      <c r="AM79" s="53"/>
      <c r="AN79" s="53"/>
      <c r="AO79" s="19"/>
      <c r="AP79" s="19"/>
      <c r="AQ79" s="53" t="s">
        <v>38</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39</v>
      </c>
    </row>
  </sheetData>
  <sheetProtection password="8649"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2015</v>
      </c>
      <c r="C6" s="31">
        <f t="shared" ref="C6:V6" si="3">C7</f>
        <v>53481</v>
      </c>
      <c r="D6" s="31">
        <f t="shared" si="3"/>
        <v>46</v>
      </c>
      <c r="E6" s="31">
        <f t="shared" si="3"/>
        <v>1</v>
      </c>
      <c r="F6" s="31">
        <f t="shared" si="3"/>
        <v>0</v>
      </c>
      <c r="G6" s="31">
        <f t="shared" si="3"/>
        <v>1</v>
      </c>
      <c r="H6" s="31" t="str">
        <f t="shared" si="3"/>
        <v>秋田県　三種町</v>
      </c>
      <c r="I6" s="31" t="str">
        <f t="shared" si="3"/>
        <v>法適用</v>
      </c>
      <c r="J6" s="31" t="str">
        <f t="shared" si="3"/>
        <v>水道事業</v>
      </c>
      <c r="K6" s="31" t="str">
        <f t="shared" si="3"/>
        <v>末端給水事業</v>
      </c>
      <c r="L6" s="31" t="str">
        <f t="shared" si="3"/>
        <v>A9</v>
      </c>
      <c r="M6" s="32" t="str">
        <f t="shared" si="3"/>
        <v>-</v>
      </c>
      <c r="N6" s="32">
        <f t="shared" si="3"/>
        <v>67.89</v>
      </c>
      <c r="O6" s="32">
        <f t="shared" si="3"/>
        <v>22.86</v>
      </c>
      <c r="P6" s="32">
        <f t="shared" si="3"/>
        <v>3306</v>
      </c>
      <c r="Q6" s="32">
        <f t="shared" si="3"/>
        <v>17797</v>
      </c>
      <c r="R6" s="32">
        <f t="shared" si="3"/>
        <v>247.98</v>
      </c>
      <c r="S6" s="32">
        <f t="shared" si="3"/>
        <v>71.77</v>
      </c>
      <c r="T6" s="32">
        <f t="shared" si="3"/>
        <v>4032</v>
      </c>
      <c r="U6" s="32">
        <f t="shared" si="3"/>
        <v>10.07</v>
      </c>
      <c r="V6" s="32">
        <f t="shared" si="3"/>
        <v>400.4</v>
      </c>
      <c r="W6" s="33">
        <f>IF(W7="",NA(),W7)</f>
        <v>95.32</v>
      </c>
      <c r="X6" s="33">
        <f t="shared" ref="X6:AF6" si="4">IF(X7="",NA(),X7)</f>
        <v>99.6</v>
      </c>
      <c r="Y6" s="33">
        <f t="shared" si="4"/>
        <v>82.05</v>
      </c>
      <c r="Z6" s="33">
        <f t="shared" si="4"/>
        <v>97.61</v>
      </c>
      <c r="AA6" s="33">
        <f t="shared" si="4"/>
        <v>106.16</v>
      </c>
      <c r="AB6" s="33">
        <f t="shared" si="4"/>
        <v>100.54</v>
      </c>
      <c r="AC6" s="33">
        <f t="shared" si="4"/>
        <v>100.73</v>
      </c>
      <c r="AD6" s="33">
        <f t="shared" si="4"/>
        <v>109.5</v>
      </c>
      <c r="AE6" s="33">
        <f t="shared" si="4"/>
        <v>106.28</v>
      </c>
      <c r="AF6" s="33">
        <f t="shared" si="4"/>
        <v>108.35</v>
      </c>
      <c r="AG6" s="32" t="str">
        <f>IF(AG7="","",IF(AG7="-","【-】","【"&amp;SUBSTITUTE(TEXT(AG7,"#,##0.00"),"-","△")&amp;"】"))</f>
        <v>【113.56】</v>
      </c>
      <c r="AH6" s="33">
        <f>IF(AH7="",NA(),AH7)</f>
        <v>30.29</v>
      </c>
      <c r="AI6" s="33">
        <f t="shared" ref="AI6:AQ6" si="5">IF(AI7="",NA(),AI7)</f>
        <v>39.54</v>
      </c>
      <c r="AJ6" s="33">
        <f t="shared" si="5"/>
        <v>73.78</v>
      </c>
      <c r="AK6" s="32">
        <f t="shared" si="5"/>
        <v>0</v>
      </c>
      <c r="AL6" s="32">
        <f t="shared" si="5"/>
        <v>0</v>
      </c>
      <c r="AM6" s="33">
        <f t="shared" si="5"/>
        <v>46.21</v>
      </c>
      <c r="AN6" s="33">
        <f t="shared" si="5"/>
        <v>50.06</v>
      </c>
      <c r="AO6" s="33">
        <f t="shared" si="5"/>
        <v>44.3</v>
      </c>
      <c r="AP6" s="33">
        <f t="shared" si="5"/>
        <v>32.31</v>
      </c>
      <c r="AQ6" s="33">
        <f t="shared" si="5"/>
        <v>26.85</v>
      </c>
      <c r="AR6" s="32" t="str">
        <f>IF(AR7="","",IF(AR7="-","【-】","【"&amp;SUBSTITUTE(TEXT(AR7,"#,##0.00"),"-","△")&amp;"】"))</f>
        <v>【0.87】</v>
      </c>
      <c r="AS6" s="33">
        <f>IF(AS7="",NA(),AS7)</f>
        <v>408.43</v>
      </c>
      <c r="AT6" s="33">
        <f t="shared" ref="AT6:BB6" si="6">IF(AT7="",NA(),AT7)</f>
        <v>509.12</v>
      </c>
      <c r="AU6" s="33">
        <f t="shared" si="6"/>
        <v>435.84</v>
      </c>
      <c r="AV6" s="33">
        <f t="shared" si="6"/>
        <v>158.59</v>
      </c>
      <c r="AW6" s="33">
        <f t="shared" si="6"/>
        <v>141.54</v>
      </c>
      <c r="AX6" s="33">
        <f t="shared" si="6"/>
        <v>2046.32</v>
      </c>
      <c r="AY6" s="33">
        <f t="shared" si="6"/>
        <v>2322.9699999999998</v>
      </c>
      <c r="AZ6" s="33">
        <f t="shared" si="6"/>
        <v>2098.87</v>
      </c>
      <c r="BA6" s="33">
        <f t="shared" si="6"/>
        <v>571.29999999999995</v>
      </c>
      <c r="BB6" s="33">
        <f t="shared" si="6"/>
        <v>527.82000000000005</v>
      </c>
      <c r="BC6" s="32" t="str">
        <f>IF(BC7="","",IF(BC7="-","【-】","【"&amp;SUBSTITUTE(TEXT(BC7,"#,##0.00"),"-","△")&amp;"】"))</f>
        <v>【262.74】</v>
      </c>
      <c r="BD6" s="33">
        <f>IF(BD7="",NA(),BD7)</f>
        <v>969.26</v>
      </c>
      <c r="BE6" s="33">
        <f t="shared" ref="BE6:BM6" si="7">IF(BE7="",NA(),BE7)</f>
        <v>897.51</v>
      </c>
      <c r="BF6" s="33">
        <f t="shared" si="7"/>
        <v>847.45</v>
      </c>
      <c r="BG6" s="33">
        <f t="shared" si="7"/>
        <v>765.79</v>
      </c>
      <c r="BH6" s="33">
        <f t="shared" si="7"/>
        <v>651.82000000000005</v>
      </c>
      <c r="BI6" s="33">
        <f t="shared" si="7"/>
        <v>592.66999999999996</v>
      </c>
      <c r="BJ6" s="33">
        <f t="shared" si="7"/>
        <v>547.41999999999996</v>
      </c>
      <c r="BK6" s="33">
        <f t="shared" si="7"/>
        <v>536.9</v>
      </c>
      <c r="BL6" s="33">
        <f t="shared" si="7"/>
        <v>495.43</v>
      </c>
      <c r="BM6" s="33">
        <f t="shared" si="7"/>
        <v>488.5</v>
      </c>
      <c r="BN6" s="32" t="str">
        <f>IF(BN7="","",IF(BN7="-","【-】","【"&amp;SUBSTITUTE(TEXT(BN7,"#,##0.00"),"-","△")&amp;"】"))</f>
        <v>【276.38】</v>
      </c>
      <c r="BO6" s="33">
        <f>IF(BO7="",NA(),BO7)</f>
        <v>52.69</v>
      </c>
      <c r="BP6" s="33">
        <f t="shared" ref="BP6:BX6" si="8">IF(BP7="",NA(),BP7)</f>
        <v>56.16</v>
      </c>
      <c r="BQ6" s="33">
        <f t="shared" si="8"/>
        <v>51.18</v>
      </c>
      <c r="BR6" s="33">
        <f t="shared" si="8"/>
        <v>66.88</v>
      </c>
      <c r="BS6" s="33">
        <f t="shared" si="8"/>
        <v>83.17</v>
      </c>
      <c r="BT6" s="33">
        <f t="shared" si="8"/>
        <v>81.56</v>
      </c>
      <c r="BU6" s="33">
        <f t="shared" si="8"/>
        <v>80.62</v>
      </c>
      <c r="BV6" s="33">
        <f t="shared" si="8"/>
        <v>80.010000000000005</v>
      </c>
      <c r="BW6" s="33">
        <f t="shared" si="8"/>
        <v>81.900000000000006</v>
      </c>
      <c r="BX6" s="33">
        <f t="shared" si="8"/>
        <v>82.42</v>
      </c>
      <c r="BY6" s="32" t="str">
        <f>IF(BY7="","",IF(BY7="-","【-】","【"&amp;SUBSTITUTE(TEXT(BY7,"#,##0.00"),"-","△")&amp;"】"))</f>
        <v>【104.99】</v>
      </c>
      <c r="BZ6" s="33">
        <f>IF(BZ7="",NA(),BZ7)</f>
        <v>313.11</v>
      </c>
      <c r="CA6" s="33">
        <f t="shared" ref="CA6:CI6" si="9">IF(CA7="",NA(),CA7)</f>
        <v>293.41000000000003</v>
      </c>
      <c r="CB6" s="33">
        <f t="shared" si="9"/>
        <v>323.73</v>
      </c>
      <c r="CC6" s="33">
        <f t="shared" si="9"/>
        <v>248.28</v>
      </c>
      <c r="CD6" s="33">
        <f t="shared" si="9"/>
        <v>199.6</v>
      </c>
      <c r="CE6" s="33">
        <f t="shared" si="9"/>
        <v>227.44</v>
      </c>
      <c r="CF6" s="33">
        <f t="shared" si="9"/>
        <v>229.31</v>
      </c>
      <c r="CG6" s="33">
        <f t="shared" si="9"/>
        <v>232.46</v>
      </c>
      <c r="CH6" s="33">
        <f t="shared" si="9"/>
        <v>227.97</v>
      </c>
      <c r="CI6" s="33">
        <f t="shared" si="9"/>
        <v>226.99</v>
      </c>
      <c r="CJ6" s="32" t="str">
        <f>IF(CJ7="","",IF(CJ7="-","【-】","【"&amp;SUBSTITUTE(TEXT(CJ7,"#,##0.00"),"-","△")&amp;"】"))</f>
        <v>【163.72】</v>
      </c>
      <c r="CK6" s="33">
        <f>IF(CK7="",NA(),CK7)</f>
        <v>71.39</v>
      </c>
      <c r="CL6" s="33">
        <f t="shared" ref="CL6:CT6" si="10">IF(CL7="",NA(),CL7)</f>
        <v>70.489999999999995</v>
      </c>
      <c r="CM6" s="33">
        <f t="shared" si="10"/>
        <v>70.52</v>
      </c>
      <c r="CN6" s="33">
        <f t="shared" si="10"/>
        <v>72.63</v>
      </c>
      <c r="CO6" s="33">
        <f t="shared" si="10"/>
        <v>67.52</v>
      </c>
      <c r="CP6" s="33">
        <f t="shared" si="10"/>
        <v>38.770000000000003</v>
      </c>
      <c r="CQ6" s="33">
        <f t="shared" si="10"/>
        <v>40.119999999999997</v>
      </c>
      <c r="CR6" s="33">
        <f t="shared" si="10"/>
        <v>41.24</v>
      </c>
      <c r="CS6" s="33">
        <f t="shared" si="10"/>
        <v>40.700000000000003</v>
      </c>
      <c r="CT6" s="33">
        <f t="shared" si="10"/>
        <v>39.909999999999997</v>
      </c>
      <c r="CU6" s="32" t="str">
        <f>IF(CU7="","",IF(CU7="-","【-】","【"&amp;SUBSTITUTE(TEXT(CU7,"#,##0.00"),"-","△")&amp;"】"))</f>
        <v>【59.76】</v>
      </c>
      <c r="CV6" s="33">
        <f>IF(CV7="",NA(),CV7)</f>
        <v>75.8</v>
      </c>
      <c r="CW6" s="33">
        <f t="shared" ref="CW6:DE6" si="11">IF(CW7="",NA(),CW7)</f>
        <v>76.209999999999994</v>
      </c>
      <c r="CX6" s="33">
        <f t="shared" si="11"/>
        <v>72.88</v>
      </c>
      <c r="CY6" s="33">
        <f t="shared" si="11"/>
        <v>69.849999999999994</v>
      </c>
      <c r="CZ6" s="33">
        <f t="shared" si="11"/>
        <v>76.739999999999995</v>
      </c>
      <c r="DA6" s="33">
        <f t="shared" si="11"/>
        <v>77.69</v>
      </c>
      <c r="DB6" s="33">
        <f t="shared" si="11"/>
        <v>76.87</v>
      </c>
      <c r="DC6" s="33">
        <f t="shared" si="11"/>
        <v>74.900000000000006</v>
      </c>
      <c r="DD6" s="33">
        <f t="shared" si="11"/>
        <v>74.61</v>
      </c>
      <c r="DE6" s="33">
        <f t="shared" si="11"/>
        <v>75.62</v>
      </c>
      <c r="DF6" s="32" t="str">
        <f>IF(DF7="","",IF(DF7="-","【-】","【"&amp;SUBSTITUTE(TEXT(DF7,"#,##0.00"),"-","△")&amp;"】"))</f>
        <v>【89.95】</v>
      </c>
      <c r="DG6" s="33">
        <f>IF(DG7="",NA(),DG7)</f>
        <v>32.409999999999997</v>
      </c>
      <c r="DH6" s="33">
        <f t="shared" ref="DH6:DP6" si="12">IF(DH7="",NA(),DH7)</f>
        <v>33.97</v>
      </c>
      <c r="DI6" s="33">
        <f t="shared" si="12"/>
        <v>34.85</v>
      </c>
      <c r="DJ6" s="33">
        <f t="shared" si="12"/>
        <v>51.6</v>
      </c>
      <c r="DK6" s="33">
        <f t="shared" si="12"/>
        <v>53.69</v>
      </c>
      <c r="DL6" s="33">
        <f t="shared" si="12"/>
        <v>37.409999999999997</v>
      </c>
      <c r="DM6" s="33">
        <f t="shared" si="12"/>
        <v>38.520000000000003</v>
      </c>
      <c r="DN6" s="33">
        <f t="shared" si="12"/>
        <v>39.049999999999997</v>
      </c>
      <c r="DO6" s="33">
        <f t="shared" si="12"/>
        <v>50.44</v>
      </c>
      <c r="DP6" s="33">
        <f t="shared" si="12"/>
        <v>51.44</v>
      </c>
      <c r="DQ6" s="32" t="str">
        <f>IF(DQ7="","",IF(DQ7="-","【-】","【"&amp;SUBSTITUTE(TEXT(DQ7,"#,##0.00"),"-","△")&amp;"】"))</f>
        <v>【47.18】</v>
      </c>
      <c r="DR6" s="32">
        <f>IF(DR7="",NA(),DR7)</f>
        <v>0</v>
      </c>
      <c r="DS6" s="32">
        <f t="shared" ref="DS6:EA6" si="13">IF(DS7="",NA(),DS7)</f>
        <v>0</v>
      </c>
      <c r="DT6" s="32">
        <f t="shared" si="13"/>
        <v>0</v>
      </c>
      <c r="DU6" s="32">
        <f t="shared" si="13"/>
        <v>0</v>
      </c>
      <c r="DV6" s="32">
        <f t="shared" si="13"/>
        <v>0</v>
      </c>
      <c r="DW6" s="33">
        <f t="shared" si="13"/>
        <v>5.74</v>
      </c>
      <c r="DX6" s="33">
        <f t="shared" si="13"/>
        <v>6.76</v>
      </c>
      <c r="DY6" s="33">
        <f t="shared" si="13"/>
        <v>8.18</v>
      </c>
      <c r="DZ6" s="33">
        <f t="shared" si="13"/>
        <v>9.64</v>
      </c>
      <c r="EA6" s="33">
        <f t="shared" si="13"/>
        <v>11.68</v>
      </c>
      <c r="EB6" s="32" t="str">
        <f>IF(EB7="","",IF(EB7="-","【-】","【"&amp;SUBSTITUTE(TEXT(EB7,"#,##0.00"),"-","△")&amp;"】"))</f>
        <v>【13.18】</v>
      </c>
      <c r="EC6" s="32">
        <f>IF(EC7="",NA(),EC7)</f>
        <v>0</v>
      </c>
      <c r="ED6" s="33">
        <f t="shared" ref="ED6:EL6" si="14">IF(ED7="",NA(),ED7)</f>
        <v>0.02</v>
      </c>
      <c r="EE6" s="32">
        <f t="shared" si="14"/>
        <v>0</v>
      </c>
      <c r="EF6" s="33">
        <f t="shared" si="14"/>
        <v>0.02</v>
      </c>
      <c r="EG6" s="32">
        <f t="shared" si="14"/>
        <v>0</v>
      </c>
      <c r="EH6" s="33">
        <f t="shared" si="14"/>
        <v>0.5</v>
      </c>
      <c r="EI6" s="33">
        <f t="shared" si="14"/>
        <v>0.62</v>
      </c>
      <c r="EJ6" s="33">
        <f t="shared" si="14"/>
        <v>0.23</v>
      </c>
      <c r="EK6" s="33">
        <f t="shared" si="14"/>
        <v>0.34</v>
      </c>
      <c r="EL6" s="33">
        <f t="shared" si="14"/>
        <v>0.28999999999999998</v>
      </c>
      <c r="EM6" s="32" t="str">
        <f>IF(EM7="","",IF(EM7="-","【-】","【"&amp;SUBSTITUTE(TEXT(EM7,"#,##0.00"),"-","△")&amp;"】"))</f>
        <v>【0.85】</v>
      </c>
    </row>
    <row r="7" spans="1:143" s="34" customFormat="1">
      <c r="A7" s="26"/>
      <c r="B7" s="35">
        <v>2015</v>
      </c>
      <c r="C7" s="35">
        <v>53481</v>
      </c>
      <c r="D7" s="35">
        <v>46</v>
      </c>
      <c r="E7" s="35">
        <v>1</v>
      </c>
      <c r="F7" s="35">
        <v>0</v>
      </c>
      <c r="G7" s="35">
        <v>1</v>
      </c>
      <c r="H7" s="35" t="s">
        <v>93</v>
      </c>
      <c r="I7" s="35" t="s">
        <v>94</v>
      </c>
      <c r="J7" s="35" t="s">
        <v>95</v>
      </c>
      <c r="K7" s="35" t="s">
        <v>96</v>
      </c>
      <c r="L7" s="35" t="s">
        <v>97</v>
      </c>
      <c r="M7" s="36" t="s">
        <v>98</v>
      </c>
      <c r="N7" s="36">
        <v>67.89</v>
      </c>
      <c r="O7" s="36">
        <v>22.86</v>
      </c>
      <c r="P7" s="36">
        <v>3306</v>
      </c>
      <c r="Q7" s="36">
        <v>17797</v>
      </c>
      <c r="R7" s="36">
        <v>247.98</v>
      </c>
      <c r="S7" s="36">
        <v>71.77</v>
      </c>
      <c r="T7" s="36">
        <v>4032</v>
      </c>
      <c r="U7" s="36">
        <v>10.07</v>
      </c>
      <c r="V7" s="36">
        <v>400.4</v>
      </c>
      <c r="W7" s="36">
        <v>95.32</v>
      </c>
      <c r="X7" s="36">
        <v>99.6</v>
      </c>
      <c r="Y7" s="36">
        <v>82.05</v>
      </c>
      <c r="Z7" s="36">
        <v>97.61</v>
      </c>
      <c r="AA7" s="36">
        <v>106.16</v>
      </c>
      <c r="AB7" s="36">
        <v>100.54</v>
      </c>
      <c r="AC7" s="36">
        <v>100.73</v>
      </c>
      <c r="AD7" s="36">
        <v>109.5</v>
      </c>
      <c r="AE7" s="36">
        <v>106.28</v>
      </c>
      <c r="AF7" s="36">
        <v>108.35</v>
      </c>
      <c r="AG7" s="36">
        <v>113.56</v>
      </c>
      <c r="AH7" s="36">
        <v>30.29</v>
      </c>
      <c r="AI7" s="36">
        <v>39.54</v>
      </c>
      <c r="AJ7" s="36">
        <v>73.78</v>
      </c>
      <c r="AK7" s="36">
        <v>0</v>
      </c>
      <c r="AL7" s="36">
        <v>0</v>
      </c>
      <c r="AM7" s="36">
        <v>46.21</v>
      </c>
      <c r="AN7" s="36">
        <v>50.06</v>
      </c>
      <c r="AO7" s="36">
        <v>44.3</v>
      </c>
      <c r="AP7" s="36">
        <v>32.31</v>
      </c>
      <c r="AQ7" s="36">
        <v>26.85</v>
      </c>
      <c r="AR7" s="36">
        <v>0.87</v>
      </c>
      <c r="AS7" s="36">
        <v>408.43</v>
      </c>
      <c r="AT7" s="36">
        <v>509.12</v>
      </c>
      <c r="AU7" s="36">
        <v>435.84</v>
      </c>
      <c r="AV7" s="36">
        <v>158.59</v>
      </c>
      <c r="AW7" s="36">
        <v>141.54</v>
      </c>
      <c r="AX7" s="36">
        <v>2046.32</v>
      </c>
      <c r="AY7" s="36">
        <v>2322.9699999999998</v>
      </c>
      <c r="AZ7" s="36">
        <v>2098.87</v>
      </c>
      <c r="BA7" s="36">
        <v>571.29999999999995</v>
      </c>
      <c r="BB7" s="36">
        <v>527.82000000000005</v>
      </c>
      <c r="BC7" s="36">
        <v>262.74</v>
      </c>
      <c r="BD7" s="36">
        <v>969.26</v>
      </c>
      <c r="BE7" s="36">
        <v>897.51</v>
      </c>
      <c r="BF7" s="36">
        <v>847.45</v>
      </c>
      <c r="BG7" s="36">
        <v>765.79</v>
      </c>
      <c r="BH7" s="36">
        <v>651.82000000000005</v>
      </c>
      <c r="BI7" s="36">
        <v>592.66999999999996</v>
      </c>
      <c r="BJ7" s="36">
        <v>547.41999999999996</v>
      </c>
      <c r="BK7" s="36">
        <v>536.9</v>
      </c>
      <c r="BL7" s="36">
        <v>495.43</v>
      </c>
      <c r="BM7" s="36">
        <v>488.5</v>
      </c>
      <c r="BN7" s="36">
        <v>276.38</v>
      </c>
      <c r="BO7" s="36">
        <v>52.69</v>
      </c>
      <c r="BP7" s="36">
        <v>56.16</v>
      </c>
      <c r="BQ7" s="36">
        <v>51.18</v>
      </c>
      <c r="BR7" s="36">
        <v>66.88</v>
      </c>
      <c r="BS7" s="36">
        <v>83.17</v>
      </c>
      <c r="BT7" s="36">
        <v>81.56</v>
      </c>
      <c r="BU7" s="36">
        <v>80.62</v>
      </c>
      <c r="BV7" s="36">
        <v>80.010000000000005</v>
      </c>
      <c r="BW7" s="36">
        <v>81.900000000000006</v>
      </c>
      <c r="BX7" s="36">
        <v>82.42</v>
      </c>
      <c r="BY7" s="36">
        <v>104.99</v>
      </c>
      <c r="BZ7" s="36">
        <v>313.11</v>
      </c>
      <c r="CA7" s="36">
        <v>293.41000000000003</v>
      </c>
      <c r="CB7" s="36">
        <v>323.73</v>
      </c>
      <c r="CC7" s="36">
        <v>248.28</v>
      </c>
      <c r="CD7" s="36">
        <v>199.6</v>
      </c>
      <c r="CE7" s="36">
        <v>227.44</v>
      </c>
      <c r="CF7" s="36">
        <v>229.31</v>
      </c>
      <c r="CG7" s="36">
        <v>232.46</v>
      </c>
      <c r="CH7" s="36">
        <v>227.97</v>
      </c>
      <c r="CI7" s="36">
        <v>226.99</v>
      </c>
      <c r="CJ7" s="36">
        <v>163.72</v>
      </c>
      <c r="CK7" s="36">
        <v>71.39</v>
      </c>
      <c r="CL7" s="36">
        <v>70.489999999999995</v>
      </c>
      <c r="CM7" s="36">
        <v>70.52</v>
      </c>
      <c r="CN7" s="36">
        <v>72.63</v>
      </c>
      <c r="CO7" s="36">
        <v>67.52</v>
      </c>
      <c r="CP7" s="36">
        <v>38.770000000000003</v>
      </c>
      <c r="CQ7" s="36">
        <v>40.119999999999997</v>
      </c>
      <c r="CR7" s="36">
        <v>41.24</v>
      </c>
      <c r="CS7" s="36">
        <v>40.700000000000003</v>
      </c>
      <c r="CT7" s="36">
        <v>39.909999999999997</v>
      </c>
      <c r="CU7" s="36">
        <v>59.76</v>
      </c>
      <c r="CV7" s="36">
        <v>75.8</v>
      </c>
      <c r="CW7" s="36">
        <v>76.209999999999994</v>
      </c>
      <c r="CX7" s="36">
        <v>72.88</v>
      </c>
      <c r="CY7" s="36">
        <v>69.849999999999994</v>
      </c>
      <c r="CZ7" s="36">
        <v>76.739999999999995</v>
      </c>
      <c r="DA7" s="36">
        <v>77.69</v>
      </c>
      <c r="DB7" s="36">
        <v>76.87</v>
      </c>
      <c r="DC7" s="36">
        <v>74.900000000000006</v>
      </c>
      <c r="DD7" s="36">
        <v>74.61</v>
      </c>
      <c r="DE7" s="36">
        <v>75.62</v>
      </c>
      <c r="DF7" s="36">
        <v>89.95</v>
      </c>
      <c r="DG7" s="36">
        <v>32.409999999999997</v>
      </c>
      <c r="DH7" s="36">
        <v>33.97</v>
      </c>
      <c r="DI7" s="36">
        <v>34.85</v>
      </c>
      <c r="DJ7" s="36">
        <v>51.6</v>
      </c>
      <c r="DK7" s="36">
        <v>53.69</v>
      </c>
      <c r="DL7" s="36">
        <v>37.409999999999997</v>
      </c>
      <c r="DM7" s="36">
        <v>38.520000000000003</v>
      </c>
      <c r="DN7" s="36">
        <v>39.049999999999997</v>
      </c>
      <c r="DO7" s="36">
        <v>50.44</v>
      </c>
      <c r="DP7" s="36">
        <v>51.44</v>
      </c>
      <c r="DQ7" s="36">
        <v>47.18</v>
      </c>
      <c r="DR7" s="36">
        <v>0</v>
      </c>
      <c r="DS7" s="36">
        <v>0</v>
      </c>
      <c r="DT7" s="36">
        <v>0</v>
      </c>
      <c r="DU7" s="36">
        <v>0</v>
      </c>
      <c r="DV7" s="36">
        <v>0</v>
      </c>
      <c r="DW7" s="36">
        <v>5.74</v>
      </c>
      <c r="DX7" s="36">
        <v>6.76</v>
      </c>
      <c r="DY7" s="36">
        <v>8.18</v>
      </c>
      <c r="DZ7" s="36">
        <v>9.64</v>
      </c>
      <c r="EA7" s="36">
        <v>11.68</v>
      </c>
      <c r="EB7" s="36">
        <v>13.18</v>
      </c>
      <c r="EC7" s="36">
        <v>0</v>
      </c>
      <c r="ED7" s="36">
        <v>0.02</v>
      </c>
      <c r="EE7" s="36">
        <v>0</v>
      </c>
      <c r="EF7" s="36">
        <v>0.02</v>
      </c>
      <c r="EG7" s="36">
        <v>0</v>
      </c>
      <c r="EH7" s="36">
        <v>0.5</v>
      </c>
      <c r="EI7" s="36">
        <v>0.62</v>
      </c>
      <c r="EJ7" s="36">
        <v>0.23</v>
      </c>
      <c r="EK7" s="36">
        <v>0.34</v>
      </c>
      <c r="EL7" s="36">
        <v>0.28999999999999998</v>
      </c>
      <c r="EM7" s="36">
        <v>0.85</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40544</v>
      </c>
      <c r="C10" s="40">
        <f>DATEVALUE($B$6-3&amp;"年1月1日")</f>
        <v>40909</v>
      </c>
      <c r="D10" s="40">
        <f>DATEVALUE($B$6-2&amp;"年1月1日")</f>
        <v>41275</v>
      </c>
      <c r="E10" s="40">
        <f>DATEVALUE($B$6-1&amp;"年1月1日")</f>
        <v>41640</v>
      </c>
      <c r="F10" s="40">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2017-02-08T06:15:20Z</cp:lastPrinted>
  <dcterms:created xsi:type="dcterms:W3CDTF">2017-02-01T08:35:01Z</dcterms:created>
  <dcterms:modified xsi:type="dcterms:W3CDTF">2017-02-08T06:15:23Z</dcterms:modified>
  <cp:category/>
</cp:coreProperties>
</file>