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<sst xmlns="http://schemas.openxmlformats.org/spreadsheetml/2006/main" count="221" uniqueCount="111">
  <si>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</si>
  <si>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</si>
  <si>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</si>
  <si>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</si>
  <si>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</si>
  <si>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</si>
  <si>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</si>
  <si>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</si>
  <si>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</si>
  <si>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</si>
  <si>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</si>
  <si>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</si>
  <si>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</si>
  <si>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</si>
  <si>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</si>
  <si>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</si>
  <si>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</si>
  <si>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</si>
  <si>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</si>
  <si>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</si>
  <si>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</si>
  <si>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</si>
  <si>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</si>
  <si>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</si>
  <si>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</si>
  <si>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</si>
  <si>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</si>
  <si>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</si>
  <si>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</si>
  <si>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</si>
  <si>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</si>
  <si>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</si>
  <si>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</si>
  <si>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</si>
  <si>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</si>
  <si>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</si>
  <si>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</si>
  <si>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</si>
  <si>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</si>
  <si>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</si>
  <si>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</si>
  <si>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</si>
  <si>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</si>
  <si>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</si>
  <si>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</si>
  <si>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</si>
  <si>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</si>
  <si>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</si>
  <si>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</si>
  <si>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</si>
  <si>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</si>
  <si>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</si>
  <si>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</si>
  <si>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</si>
  <si>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</si>
  <si>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</si>
  <si>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</si>
  <si>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</si>
  <si>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</si>
  <si>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</si>
  <si>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</si>
  <si>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</si>
  <si>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</si>
  <si>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</si>
  <si>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</si>
  <si>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</si>
  <si>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</si>
  <si>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</si>
  <si>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</si>
  <si>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</si>
  <si>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</si>
  <si>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</si>
  <si>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</si>
  <si>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</si>
  <si>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</si>
  <si>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</si>
  <si>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</si>
  <si>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</si>
  <si>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</si>
  <si>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</si>
  <si>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</si>
  <si>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</si>
  <si>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</si>
  <si>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</si>
  <si>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</si>
  <si>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</si>
  <si>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</si>
  <si>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</si>
  <si>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</si>
  <si>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</si>
  <si>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</si>
  <si>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</si>
  <si>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</si>
  <si>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</si>
  <si>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</si>
  <si>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</si>
  <si>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</si>
  <si>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</si>
  <si>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</si>
  <si>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</si>
  <si>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</si>
  <si>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</si>
  <si>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</si>
  <si>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</si>
  <si>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</si>
  <si>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</si>
  <si>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</si>
  <si>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</si>
  <si>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23年度から新規に下岩川処理区が供用開始したこと、他処理場について八郎湖の水質保全のために耐用年数を待たずに機能強化のための更新を行ったことにより、建設改良費にかかる元利償還金が増大しています。また主要な自主財源である使用料収入についても水洗化率が低水準であることもあり十分であるとは言えません。これらの要因により各指標が低水準となっていると考えられます。
　水洗化率が類似団体平均値と比較しても低い水準にある点については、下岩川処理区が供用間もないという要因もありますが、新規の水洗化件数自体が伸び悩んでおり、数値の微増傾向についても人口減少に比例して処理区域内人口も減少していることが要因となっています。また、平成29年度に水洗化率100％の釜谷処理区の下水道接続工事も控えているため、平成30年度には水洗化率は低下する見込みであり、これに伴い使用料収入も減少することになるため、使用料改定を検討する必要があります。
　また、支出の面においても、水洗化率の低さにより現状ではマンホールポンプや処理場の能力が過剰なものとなっています。人口減少に合わせて施設の能力を見直し、維持管理費の削減を図る必要があります。</t>
    <rPh sb="1" eb="3">
      <t>ヘイセイ</t>
    </rPh>
    <rPh sb="5" eb="7">
      <t>ネンド</t>
    </rPh>
    <rPh sb="9" eb="11">
      <t>シンキ</t>
    </rPh>
    <rPh sb="12" eb="14">
      <t>シモイワ</t>
    </rPh>
    <rPh sb="14" eb="15">
      <t>カワ</t>
    </rPh>
    <rPh sb="15" eb="17">
      <t>ショリ</t>
    </rPh>
    <rPh sb="17" eb="18">
      <t>ク</t>
    </rPh>
    <rPh sb="19" eb="21">
      <t>キョウヨウ</t>
    </rPh>
    <rPh sb="21" eb="23">
      <t>カイシ</t>
    </rPh>
    <rPh sb="28" eb="29">
      <t>タ</t>
    </rPh>
    <rPh sb="29" eb="32">
      <t>ショリジョウ</t>
    </rPh>
    <rPh sb="36" eb="38">
      <t>ハチロウ</t>
    </rPh>
    <rPh sb="38" eb="39">
      <t>コ</t>
    </rPh>
    <rPh sb="40" eb="42">
      <t>スイシツ</t>
    </rPh>
    <rPh sb="42" eb="44">
      <t>ホゼン</t>
    </rPh>
    <rPh sb="48" eb="50">
      <t>タイヨウ</t>
    </rPh>
    <rPh sb="50" eb="52">
      <t>ネンスウ</t>
    </rPh>
    <rPh sb="53" eb="54">
      <t>マ</t>
    </rPh>
    <rPh sb="57" eb="59">
      <t>キノウ</t>
    </rPh>
    <rPh sb="59" eb="61">
      <t>キョウカ</t>
    </rPh>
    <rPh sb="65" eb="67">
      <t>コウシン</t>
    </rPh>
    <rPh sb="68" eb="69">
      <t>オコナ</t>
    </rPh>
    <rPh sb="77" eb="79">
      <t>ケンセツ</t>
    </rPh>
    <rPh sb="79" eb="82">
      <t>カイリョウヒ</t>
    </rPh>
    <rPh sb="86" eb="88">
      <t>ガンリ</t>
    </rPh>
    <rPh sb="88" eb="91">
      <t>ショウカンキン</t>
    </rPh>
    <rPh sb="92" eb="94">
      <t>ゾウダイ</t>
    </rPh>
    <rPh sb="102" eb="104">
      <t>シュヨウ</t>
    </rPh>
    <rPh sb="105" eb="107">
      <t>ジシュ</t>
    </rPh>
    <rPh sb="107" eb="109">
      <t>ザイゲン</t>
    </rPh>
    <rPh sb="112" eb="115">
      <t>シヨウリョウ</t>
    </rPh>
    <rPh sb="115" eb="117">
      <t>シュウニュウ</t>
    </rPh>
    <rPh sb="122" eb="125">
      <t>スイセンカ</t>
    </rPh>
    <rPh sb="125" eb="126">
      <t>リツ</t>
    </rPh>
    <rPh sb="127" eb="130">
      <t>テイスイジュン</t>
    </rPh>
    <rPh sb="138" eb="140">
      <t>ジュウブン</t>
    </rPh>
    <rPh sb="145" eb="146">
      <t>イ</t>
    </rPh>
    <rPh sb="155" eb="157">
      <t>ヨウイン</t>
    </rPh>
    <rPh sb="160" eb="163">
      <t>カクシヒョウ</t>
    </rPh>
    <rPh sb="164" eb="167">
      <t>テイスイジュン</t>
    </rPh>
    <rPh sb="174" eb="175">
      <t>カンガ</t>
    </rPh>
    <rPh sb="184" eb="187">
      <t>スイセンカ</t>
    </rPh>
    <rPh sb="187" eb="188">
      <t>リツ</t>
    </rPh>
    <rPh sb="189" eb="191">
      <t>ルイジ</t>
    </rPh>
    <rPh sb="191" eb="193">
      <t>ダンタイ</t>
    </rPh>
    <rPh sb="197" eb="199">
      <t>ヒカク</t>
    </rPh>
    <rPh sb="202" eb="203">
      <t>ヒク</t>
    </rPh>
    <rPh sb="204" eb="206">
      <t>スイジュン</t>
    </rPh>
    <rPh sb="209" eb="210">
      <t>テン</t>
    </rPh>
    <rPh sb="216" eb="218">
      <t>シモイワ</t>
    </rPh>
    <rPh sb="218" eb="219">
      <t>カワ</t>
    </rPh>
    <rPh sb="219" eb="221">
      <t>ショリ</t>
    </rPh>
    <rPh sb="221" eb="222">
      <t>ク</t>
    </rPh>
    <rPh sb="223" eb="225">
      <t>キョウヨウ</t>
    </rPh>
    <rPh sb="225" eb="226">
      <t>マ</t>
    </rPh>
    <rPh sb="232" eb="234">
      <t>ヨウイン</t>
    </rPh>
    <rPh sb="241" eb="243">
      <t>シンキ</t>
    </rPh>
    <rPh sb="244" eb="247">
      <t>スイセンカ</t>
    </rPh>
    <rPh sb="247" eb="249">
      <t>ケンスウ</t>
    </rPh>
    <rPh sb="249" eb="251">
      <t>ジタイ</t>
    </rPh>
    <rPh sb="252" eb="253">
      <t>ノ</t>
    </rPh>
    <rPh sb="254" eb="255">
      <t>ナヤ</t>
    </rPh>
    <rPh sb="260" eb="262">
      <t>スウチ</t>
    </rPh>
    <rPh sb="263" eb="265">
      <t>ビゾウ</t>
    </rPh>
    <rPh sb="265" eb="267">
      <t>ケイコウ</t>
    </rPh>
    <rPh sb="272" eb="274">
      <t>ジンコウ</t>
    </rPh>
    <rPh sb="274" eb="276">
      <t>ゲンショウ</t>
    </rPh>
    <rPh sb="277" eb="279">
      <t>ヒレイ</t>
    </rPh>
    <rPh sb="281" eb="283">
      <t>ショリ</t>
    </rPh>
    <rPh sb="283" eb="286">
      <t>クイキナイ</t>
    </rPh>
    <rPh sb="286" eb="288">
      <t>ジンコウ</t>
    </rPh>
    <rPh sb="289" eb="291">
      <t>ゲンショウ</t>
    </rPh>
    <rPh sb="298" eb="300">
      <t>ヨウイン</t>
    </rPh>
    <rPh sb="311" eb="313">
      <t>ヘイセイ</t>
    </rPh>
    <rPh sb="315" eb="317">
      <t>ネンド</t>
    </rPh>
    <rPh sb="318" eb="321">
      <t>スイセンカ</t>
    </rPh>
    <rPh sb="321" eb="322">
      <t>リツ</t>
    </rPh>
    <rPh sb="327" eb="329">
      <t>カマヤ</t>
    </rPh>
    <rPh sb="329" eb="331">
      <t>ショリ</t>
    </rPh>
    <rPh sb="331" eb="332">
      <t>ク</t>
    </rPh>
    <rPh sb="333" eb="336">
      <t>ゲスイドウ</t>
    </rPh>
    <rPh sb="336" eb="338">
      <t>セツゾク</t>
    </rPh>
    <rPh sb="338" eb="340">
      <t>コウジ</t>
    </rPh>
    <rPh sb="341" eb="342">
      <t>ヒカ</t>
    </rPh>
    <rPh sb="349" eb="351">
      <t>ヘイセイ</t>
    </rPh>
    <rPh sb="353" eb="355">
      <t>ネンド</t>
    </rPh>
    <rPh sb="357" eb="360">
      <t>スイセンカ</t>
    </rPh>
    <rPh sb="360" eb="361">
      <t>リツ</t>
    </rPh>
    <rPh sb="362" eb="364">
      <t>テイカ</t>
    </rPh>
    <rPh sb="366" eb="368">
      <t>ミコ</t>
    </rPh>
    <rPh sb="376" eb="377">
      <t>トモナ</t>
    </rPh>
    <rPh sb="378" eb="381">
      <t>シヨウリョウ</t>
    </rPh>
    <rPh sb="381" eb="383">
      <t>シュウニュウ</t>
    </rPh>
    <rPh sb="384" eb="386">
      <t>ゲンショウ</t>
    </rPh>
    <rPh sb="396" eb="399">
      <t>シヨウリョウ</t>
    </rPh>
    <rPh sb="399" eb="401">
      <t>カイテイ</t>
    </rPh>
    <rPh sb="402" eb="404">
      <t>ケントウ</t>
    </rPh>
    <rPh sb="406" eb="408">
      <t>ヒツヨウ</t>
    </rPh>
    <rPh sb="420" eb="422">
      <t>シシュツ</t>
    </rPh>
    <rPh sb="423" eb="424">
      <t>メン</t>
    </rPh>
    <rPh sb="430" eb="433">
      <t>スイセンカ</t>
    </rPh>
    <rPh sb="433" eb="434">
      <t>リツ</t>
    </rPh>
    <rPh sb="435" eb="436">
      <t>ヒク</t>
    </rPh>
    <rPh sb="440" eb="442">
      <t>ゲンジョウ</t>
    </rPh>
    <rPh sb="453" eb="456">
      <t>ショリジョウ</t>
    </rPh>
    <rPh sb="457" eb="459">
      <t>ノウリョク</t>
    </rPh>
    <rPh sb="460" eb="462">
      <t>カジョウ</t>
    </rPh>
    <rPh sb="473" eb="475">
      <t>ジンコウ</t>
    </rPh>
    <rPh sb="475" eb="477">
      <t>ゲンショウ</t>
    </rPh>
    <rPh sb="478" eb="479">
      <t>ア</t>
    </rPh>
    <rPh sb="482" eb="484">
      <t>シセツ</t>
    </rPh>
    <rPh sb="485" eb="487">
      <t>ノウリョク</t>
    </rPh>
    <rPh sb="488" eb="490">
      <t>ミナオ</t>
    </rPh>
    <rPh sb="492" eb="494">
      <t>イジ</t>
    </rPh>
    <rPh sb="494" eb="496">
      <t>カンリ</t>
    </rPh>
    <rPh sb="496" eb="497">
      <t>ヒ</t>
    </rPh>
    <rPh sb="498" eb="500">
      <t>サクゲン</t>
    </rPh>
    <rPh sb="501" eb="502">
      <t>ハカ</t>
    </rPh>
    <rPh sb="503" eb="505">
      <t>ヒツヨウ</t>
    </rPh>
    <phoneticPr fontId="4"/>
  </si>
  <si>
    <t>　一番古い管渠が標準耐用年数の50年を経過するのは20年以上先であり、現状では早期の更新が必要になるような目立ったトラブルは発生しておりません。
　今後は、不明水対策等と合わせてカメラ調査等の維持管理の計画を策定し、管渠の老朽化状況の把握と適切な維持管理の見通しを立て、長寿命化を図っていく必要があります。</t>
    <rPh sb="1" eb="3">
      <t>イチバン</t>
    </rPh>
    <rPh sb="3" eb="4">
      <t>フル</t>
    </rPh>
    <rPh sb="5" eb="7">
      <t>カンキョ</t>
    </rPh>
    <rPh sb="8" eb="10">
      <t>ヒョウジュン</t>
    </rPh>
    <rPh sb="10" eb="12">
      <t>タイヨウ</t>
    </rPh>
    <rPh sb="12" eb="14">
      <t>ネンスウ</t>
    </rPh>
    <rPh sb="17" eb="18">
      <t>ネン</t>
    </rPh>
    <rPh sb="19" eb="21">
      <t>ケイカ</t>
    </rPh>
    <rPh sb="27" eb="28">
      <t>ネン</t>
    </rPh>
    <rPh sb="28" eb="30">
      <t>イジョウ</t>
    </rPh>
    <rPh sb="30" eb="31">
      <t>サキ</t>
    </rPh>
    <rPh sb="35" eb="37">
      <t>ゲンジョウ</t>
    </rPh>
    <rPh sb="39" eb="41">
      <t>ソウキ</t>
    </rPh>
    <rPh sb="42" eb="44">
      <t>コウシン</t>
    </rPh>
    <rPh sb="45" eb="47">
      <t>ヒツヨウ</t>
    </rPh>
    <rPh sb="53" eb="55">
      <t>メダ</t>
    </rPh>
    <rPh sb="62" eb="64">
      <t>ハッセイ</t>
    </rPh>
    <rPh sb="74" eb="76">
      <t>コンゴ</t>
    </rPh>
    <rPh sb="78" eb="80">
      <t>フメイ</t>
    </rPh>
    <rPh sb="80" eb="81">
      <t>スイ</t>
    </rPh>
    <rPh sb="81" eb="83">
      <t>タイサク</t>
    </rPh>
    <rPh sb="83" eb="84">
      <t>トウ</t>
    </rPh>
    <rPh sb="85" eb="86">
      <t>ア</t>
    </rPh>
    <rPh sb="92" eb="94">
      <t>チョウサ</t>
    </rPh>
    <rPh sb="94" eb="95">
      <t>トウ</t>
    </rPh>
    <rPh sb="96" eb="98">
      <t>イジ</t>
    </rPh>
    <rPh sb="98" eb="100">
      <t>カンリ</t>
    </rPh>
    <rPh sb="101" eb="103">
      <t>ケイカク</t>
    </rPh>
    <rPh sb="104" eb="106">
      <t>サクテイ</t>
    </rPh>
    <rPh sb="108" eb="110">
      <t>カンキョ</t>
    </rPh>
    <rPh sb="111" eb="114">
      <t>ロウキュウカ</t>
    </rPh>
    <rPh sb="114" eb="116">
      <t>ジョウキョウ</t>
    </rPh>
    <rPh sb="117" eb="119">
      <t>ハアク</t>
    </rPh>
    <rPh sb="120" eb="122">
      <t>テキセツ</t>
    </rPh>
    <rPh sb="123" eb="125">
      <t>イジ</t>
    </rPh>
    <rPh sb="125" eb="127">
      <t>カンリ</t>
    </rPh>
    <rPh sb="128" eb="130">
      <t>ミトオ</t>
    </rPh>
    <rPh sb="132" eb="133">
      <t>タ</t>
    </rPh>
    <rPh sb="135" eb="139">
      <t>チョウジュミョウカ</t>
    </rPh>
    <rPh sb="140" eb="141">
      <t>ハカ</t>
    </rPh>
    <rPh sb="145" eb="147">
      <t>ヒツヨウ</t>
    </rPh>
    <phoneticPr fontId="4"/>
  </si>
  <si>
    <t>　現状では健全な経営ができているとはいえないため、地道な水洗化率向上と、使用料改定による自主財源の増収を図りつつ、施設能力の見直しにより維持管理費の削減を図り、収入と支出の両面から経営の健全化を目指さなければなりません。
　経営状況の見通しは厳しいものとなっておりますが、農業集落排水事業単体ではなく、下水道事業との統合も視野に検討を重ね、生活排水処理事業全体としての健全・効率的な経営を目指さなければならないものと考えています。
　また、企業会計に移行する予定である平成３２年度以降は、分析対象となる経営指標が新しくなるため、より詳細な分析による経営の健全化を図ります。</t>
    <rPh sb="112" eb="114">
      <t>ケイエイ</t>
    </rPh>
    <rPh sb="114" eb="116">
      <t>ジョウキョウ</t>
    </rPh>
    <rPh sb="117" eb="119">
      <t>ミトオ</t>
    </rPh>
    <rPh sb="121" eb="122">
      <t>キビ</t>
    </rPh>
    <rPh sb="136" eb="138">
      <t>ノウギョウ</t>
    </rPh>
    <rPh sb="138" eb="140">
      <t>シュウラク</t>
    </rPh>
    <rPh sb="140" eb="142">
      <t>ハイスイ</t>
    </rPh>
    <rPh sb="142" eb="144">
      <t>ジギョウ</t>
    </rPh>
    <rPh sb="144" eb="146">
      <t>タンタイ</t>
    </rPh>
    <rPh sb="151" eb="154">
      <t>ゲスイドウ</t>
    </rPh>
    <rPh sb="154" eb="156">
      <t>ジギョウ</t>
    </rPh>
    <rPh sb="158" eb="160">
      <t>トウゴウ</t>
    </rPh>
    <rPh sb="161" eb="163">
      <t>シヤ</t>
    </rPh>
    <rPh sb="164" eb="166">
      <t>ケントウ</t>
    </rPh>
    <rPh sb="167" eb="168">
      <t>カサ</t>
    </rPh>
    <rPh sb="170" eb="172">
      <t>セイカツ</t>
    </rPh>
    <rPh sb="172" eb="174">
      <t>ハイスイ</t>
    </rPh>
    <rPh sb="174" eb="176">
      <t>ショリ</t>
    </rPh>
    <rPh sb="176" eb="178">
      <t>ジギョウ</t>
    </rPh>
    <rPh sb="178" eb="180">
      <t>ゼンタイ</t>
    </rPh>
    <rPh sb="184" eb="186">
      <t>ケンゼン</t>
    </rPh>
    <rPh sb="187" eb="190">
      <t>コウリツテキ</t>
    </rPh>
    <rPh sb="191" eb="193">
      <t>ケイエイ</t>
    </rPh>
    <rPh sb="194" eb="196">
      <t>メザ</t>
    </rPh>
    <rPh sb="208" eb="209">
      <t>カンガ</t>
    </rPh>
    <rPh sb="220" eb="222">
      <t>キギョウ</t>
    </rPh>
    <rPh sb="222" eb="224">
      <t>カイケイ</t>
    </rPh>
    <rPh sb="225" eb="227">
      <t>イコウ</t>
    </rPh>
    <rPh sb="229" eb="231">
      <t>ヨテイ</t>
    </rPh>
    <rPh sb="234" eb="236">
      <t>ヘイセイ</t>
    </rPh>
    <rPh sb="238" eb="240">
      <t>ネンド</t>
    </rPh>
    <rPh sb="240" eb="242">
      <t>イコウ</t>
    </rPh>
    <rPh sb="244" eb="246">
      <t>ブンセキ</t>
    </rPh>
    <rPh sb="246" eb="248">
      <t>タイショウ</t>
    </rPh>
    <rPh sb="251" eb="253">
      <t>ケイエイ</t>
    </rPh>
    <rPh sb="253" eb="255">
      <t>シヒョウ</t>
    </rPh>
    <rPh sb="256" eb="257">
      <t>アタラ</t>
    </rPh>
    <rPh sb="266" eb="268">
      <t>ショウサイ</t>
    </rPh>
    <rPh sb="269" eb="271">
      <t>ブンセキ</t>
    </rPh>
    <rPh sb="274" eb="276">
      <t>ケイエイ</t>
    </rPh>
    <rPh sb="277" eb="280">
      <t>ケンゼンカ</t>
    </rPh>
    <rPh sb="281" eb="282">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</si>
</sst>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6938880"/>
        <c:axId val="14694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46938880"/>
        <c:axId val="146945152"/>
      </c:lineChart>
      <c:dateAx>
        <c:axId val="146938880"/>
        <c:scaling>
          <c:orientation val="minMax"/>
        </c:scaling>
        <c:delete val="1"/>
        <c:axPos val="b"/>
        <c:numFmt formatCode="ge" sourceLinked="1"/>
        <c:majorTickMark val="none"/>
        <c:minorTickMark val="none"/>
        <c:tickLblPos val="none"/>
        <c:crossAx val="146945152"/>
        <c:crosses val="autoZero"/>
        <c:auto val="1"/>
        <c:lblOffset val="100"/>
        <c:baseTimeUnit val="years"/>
      </c:dateAx>
      <c:valAx>
        <c:axId val="14694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3888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46.64</c:v>
                </c:pt>
                <c:pt idx="1">
                  <c:v>46.64</c:v>
                </c:pt>
                <c:pt idx="2">
                  <c:v>46.64</c:v>
                </c:pt>
                <c:pt idx="3">
                  <c:v>46.64</c:v>
                </c:pt>
                <c:pt idx="4">
                  <c:v>46.64</c:v>
                </c:pt>
              </c:numCache>
            </c:numRef>
          </c:val>
        </c:ser>
        <c:dLbls>
          <c:showLegendKey val="0"/>
          <c:showVal val="0"/>
          <c:showCatName val="0"/>
          <c:showSerName val="0"/>
          <c:showPercent val="0"/>
          <c:showBubbleSize val="0"/>
        </c:dLbls>
        <c:gapWidth val="150"/>
        <c:axId val="158915968"/>
        <c:axId val="15998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58915968"/>
        <c:axId val="159987200"/>
      </c:lineChart>
      <c:dateAx>
        <c:axId val="158915968"/>
        <c:scaling>
          <c:orientation val="minMax"/>
        </c:scaling>
        <c:delete val="1"/>
        <c:axPos val="b"/>
        <c:numFmt formatCode="ge" sourceLinked="1"/>
        <c:majorTickMark val="none"/>
        <c:minorTickMark val="none"/>
        <c:tickLblPos val="none"/>
        <c:crossAx val="159987200"/>
        <c:crosses val="autoZero"/>
        <c:auto val="1"/>
        <c:lblOffset val="100"/>
        <c:baseTimeUnit val="years"/>
      </c:dateAx>
      <c:valAx>
        <c:axId val="15998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91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65.95</c:v>
                </c:pt>
                <c:pt idx="1">
                  <c:v>60.17</c:v>
                </c:pt>
                <c:pt idx="2">
                  <c:v>60.99</c:v>
                </c:pt>
                <c:pt idx="3">
                  <c:v>61.63</c:v>
                </c:pt>
                <c:pt idx="4">
                  <c:v>62.96</c:v>
                </c:pt>
              </c:numCache>
            </c:numRef>
          </c:val>
        </c:ser>
        <c:dLbls>
          <c:showLegendKey val="0"/>
          <c:showVal val="0"/>
          <c:showCatName val="0"/>
          <c:showSerName val="0"/>
          <c:showPercent val="0"/>
          <c:showBubbleSize val="0"/>
        </c:dLbls>
        <c:gapWidth val="150"/>
        <c:axId val="159996928"/>
        <c:axId val="16002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159996928"/>
        <c:axId val="160023680"/>
      </c:lineChart>
      <c:dateAx>
        <c:axId val="159996928"/>
        <c:scaling>
          <c:orientation val="minMax"/>
        </c:scaling>
        <c:delete val="1"/>
        <c:axPos val="b"/>
        <c:numFmt formatCode="ge" sourceLinked="1"/>
        <c:majorTickMark val="none"/>
        <c:minorTickMark val="none"/>
        <c:tickLblPos val="none"/>
        <c:crossAx val="160023680"/>
        <c:crosses val="autoZero"/>
        <c:auto val="1"/>
        <c:lblOffset val="100"/>
        <c:baseTimeUnit val="years"/>
      </c:dateAx>
      <c:valAx>
        <c:axId val="16002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999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85.25</c:v>
                </c:pt>
                <c:pt idx="1">
                  <c:v>50.49</c:v>
                </c:pt>
                <c:pt idx="2">
                  <c:v>51.34</c:v>
                </c:pt>
                <c:pt idx="3">
                  <c:v>51.74</c:v>
                </c:pt>
                <c:pt idx="4">
                  <c:v>45.17</c:v>
                </c:pt>
              </c:numCache>
            </c:numRef>
          </c:val>
        </c:ser>
        <c:dLbls>
          <c:showLegendKey val="0"/>
          <c:showVal val="0"/>
          <c:showCatName val="0"/>
          <c:showSerName val="0"/>
          <c:showPercent val="0"/>
          <c:showBubbleSize val="0"/>
        </c:dLbls>
        <c:gapWidth val="150"/>
        <c:axId val="146975360"/>
        <c:axId val="14698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975360"/>
        <c:axId val="146981632"/>
      </c:lineChart>
      <c:dateAx>
        <c:axId val="146975360"/>
        <c:scaling>
          <c:orientation val="minMax"/>
        </c:scaling>
        <c:delete val="1"/>
        <c:axPos val="b"/>
        <c:numFmt formatCode="ge" sourceLinked="1"/>
        <c:majorTickMark val="none"/>
        <c:minorTickMark val="none"/>
        <c:tickLblPos val="none"/>
        <c:crossAx val="146981632"/>
        <c:crosses val="autoZero"/>
        <c:auto val="1"/>
        <c:lblOffset val="100"/>
        <c:baseTimeUnit val="years"/>
      </c:dateAx>
      <c:valAx>
        <c:axId val="14698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7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995456"/>
        <c:axId val="15756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995456"/>
        <c:axId val="157569408"/>
      </c:lineChart>
      <c:dateAx>
        <c:axId val="146995456"/>
        <c:scaling>
          <c:orientation val="minMax"/>
        </c:scaling>
        <c:delete val="1"/>
        <c:axPos val="b"/>
        <c:numFmt formatCode="ge" sourceLinked="1"/>
        <c:majorTickMark val="none"/>
        <c:minorTickMark val="none"/>
        <c:tickLblPos val="none"/>
        <c:crossAx val="157569408"/>
        <c:crosses val="autoZero"/>
        <c:auto val="1"/>
        <c:lblOffset val="100"/>
        <c:baseTimeUnit val="years"/>
      </c:dateAx>
      <c:valAx>
        <c:axId val="15756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9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7607808"/>
        <c:axId val="15761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7607808"/>
        <c:axId val="157614080"/>
      </c:lineChart>
      <c:dateAx>
        <c:axId val="157607808"/>
        <c:scaling>
          <c:orientation val="minMax"/>
        </c:scaling>
        <c:delete val="1"/>
        <c:axPos val="b"/>
        <c:numFmt formatCode="ge" sourceLinked="1"/>
        <c:majorTickMark val="none"/>
        <c:minorTickMark val="none"/>
        <c:tickLblPos val="none"/>
        <c:crossAx val="157614080"/>
        <c:crosses val="autoZero"/>
        <c:auto val="1"/>
        <c:lblOffset val="100"/>
        <c:baseTimeUnit val="years"/>
      </c:dateAx>
      <c:valAx>
        <c:axId val="15761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60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7638016"/>
        <c:axId val="15764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7638016"/>
        <c:axId val="157644288"/>
      </c:lineChart>
      <c:dateAx>
        <c:axId val="157638016"/>
        <c:scaling>
          <c:orientation val="minMax"/>
        </c:scaling>
        <c:delete val="1"/>
        <c:axPos val="b"/>
        <c:numFmt formatCode="ge" sourceLinked="1"/>
        <c:majorTickMark val="none"/>
        <c:minorTickMark val="none"/>
        <c:tickLblPos val="none"/>
        <c:crossAx val="157644288"/>
        <c:crosses val="autoZero"/>
        <c:auto val="1"/>
        <c:lblOffset val="100"/>
        <c:baseTimeUnit val="years"/>
      </c:dateAx>
      <c:valAx>
        <c:axId val="15764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63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7677056"/>
        <c:axId val="15767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7677056"/>
        <c:axId val="157678976"/>
      </c:lineChart>
      <c:dateAx>
        <c:axId val="157677056"/>
        <c:scaling>
          <c:orientation val="minMax"/>
        </c:scaling>
        <c:delete val="1"/>
        <c:axPos val="b"/>
        <c:numFmt formatCode="ge" sourceLinked="1"/>
        <c:majorTickMark val="none"/>
        <c:minorTickMark val="none"/>
        <c:tickLblPos val="none"/>
        <c:crossAx val="157678976"/>
        <c:crosses val="autoZero"/>
        <c:auto val="1"/>
        <c:lblOffset val="100"/>
        <c:baseTimeUnit val="years"/>
      </c:dateAx>
      <c:valAx>
        <c:axId val="15767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67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4216.8599999999997</c:v>
                </c:pt>
                <c:pt idx="1">
                  <c:v>4111.62</c:v>
                </c:pt>
                <c:pt idx="2">
                  <c:v>6766.12</c:v>
                </c:pt>
                <c:pt idx="3">
                  <c:v>4755.42</c:v>
                </c:pt>
                <c:pt idx="4">
                  <c:v>3708.87</c:v>
                </c:pt>
              </c:numCache>
            </c:numRef>
          </c:val>
        </c:ser>
        <c:dLbls>
          <c:showLegendKey val="0"/>
          <c:showVal val="0"/>
          <c:showCatName val="0"/>
          <c:showSerName val="0"/>
          <c:showPercent val="0"/>
          <c:showBubbleSize val="0"/>
        </c:dLbls>
        <c:gapWidth val="150"/>
        <c:axId val="157709440"/>
        <c:axId val="15771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157709440"/>
        <c:axId val="157711360"/>
      </c:lineChart>
      <c:dateAx>
        <c:axId val="157709440"/>
        <c:scaling>
          <c:orientation val="minMax"/>
        </c:scaling>
        <c:delete val="1"/>
        <c:axPos val="b"/>
        <c:numFmt formatCode="ge" sourceLinked="1"/>
        <c:majorTickMark val="none"/>
        <c:minorTickMark val="none"/>
        <c:tickLblPos val="none"/>
        <c:crossAx val="157711360"/>
        <c:crosses val="autoZero"/>
        <c:auto val="1"/>
        <c:lblOffset val="100"/>
        <c:baseTimeUnit val="years"/>
      </c:dateAx>
      <c:valAx>
        <c:axId val="15771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70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26.61</c:v>
                </c:pt>
                <c:pt idx="1">
                  <c:v>24.23</c:v>
                </c:pt>
                <c:pt idx="2">
                  <c:v>16.79</c:v>
                </c:pt>
                <c:pt idx="3">
                  <c:v>21.94</c:v>
                </c:pt>
                <c:pt idx="4">
                  <c:v>24.51</c:v>
                </c:pt>
              </c:numCache>
            </c:numRef>
          </c:val>
        </c:ser>
        <c:dLbls>
          <c:showLegendKey val="0"/>
          <c:showVal val="0"/>
          <c:showCatName val="0"/>
          <c:showSerName val="0"/>
          <c:showPercent val="0"/>
          <c:showBubbleSize val="0"/>
        </c:dLbls>
        <c:gapWidth val="150"/>
        <c:axId val="158868224"/>
        <c:axId val="15887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58868224"/>
        <c:axId val="158870144"/>
      </c:lineChart>
      <c:dateAx>
        <c:axId val="158868224"/>
        <c:scaling>
          <c:orientation val="minMax"/>
        </c:scaling>
        <c:delete val="1"/>
        <c:axPos val="b"/>
        <c:numFmt formatCode="ge" sourceLinked="1"/>
        <c:majorTickMark val="none"/>
        <c:minorTickMark val="none"/>
        <c:tickLblPos val="none"/>
        <c:crossAx val="158870144"/>
        <c:crosses val="autoZero"/>
        <c:auto val="1"/>
        <c:lblOffset val="100"/>
        <c:baseTimeUnit val="years"/>
      </c:dateAx>
      <c:valAx>
        <c:axId val="15887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86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503.19</c:v>
                </c:pt>
                <c:pt idx="1">
                  <c:v>560.42999999999995</c:v>
                </c:pt>
                <c:pt idx="2">
                  <c:v>796.2</c:v>
                </c:pt>
                <c:pt idx="3">
                  <c:v>685.59</c:v>
                </c:pt>
                <c:pt idx="4">
                  <c:v>654.83000000000004</c:v>
                </c:pt>
              </c:numCache>
            </c:numRef>
          </c:val>
        </c:ser>
        <c:dLbls>
          <c:showLegendKey val="0"/>
          <c:showVal val="0"/>
          <c:showCatName val="0"/>
          <c:showSerName val="0"/>
          <c:showPercent val="0"/>
          <c:showBubbleSize val="0"/>
        </c:dLbls>
        <c:gapWidth val="150"/>
        <c:axId val="158892032"/>
        <c:axId val="15889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58892032"/>
        <c:axId val="158893952"/>
      </c:lineChart>
      <c:dateAx>
        <c:axId val="158892032"/>
        <c:scaling>
          <c:orientation val="minMax"/>
        </c:scaling>
        <c:delete val="1"/>
        <c:axPos val="b"/>
        <c:numFmt formatCode="ge" sourceLinked="1"/>
        <c:majorTickMark val="none"/>
        <c:minorTickMark val="none"/>
        <c:tickLblPos val="none"/>
        <c:crossAx val="158893952"/>
        <c:crosses val="autoZero"/>
        <c:auto val="1"/>
        <c:lblOffset val="100"/>
        <c:baseTimeUnit val="years"/>
      </c:dateAx>
      <c:valAx>
        <c:axId val="15889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89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44"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三種町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17797</v>
      </c>
      <c r="AM8" s="64"/>
      <c r="AN8" s="64"/>
      <c r="AO8" s="64"/>
      <c r="AP8" s="64"/>
      <c r="AQ8" s="64"/>
      <c r="AR8" s="64"/>
      <c r="AS8" s="64"/>
      <c r="AT8" s="63">
        <f>データ!S6</f>
        <v>247.98</v>
      </c>
      <c r="AU8" s="63"/>
      <c r="AV8" s="63"/>
      <c r="AW8" s="63"/>
      <c r="AX8" s="63"/>
      <c r="AY8" s="63"/>
      <c r="AZ8" s="63"/>
      <c r="BA8" s="63"/>
      <c r="BB8" s="63">
        <f>データ!T6</f>
        <v>71.77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14.59</v>
      </c>
      <c r="Q10" s="63"/>
      <c r="R10" s="63"/>
      <c r="S10" s="63"/>
      <c r="T10" s="63"/>
      <c r="U10" s="63"/>
      <c r="V10" s="63"/>
      <c r="W10" s="63">
        <f>データ!P6</f>
        <v>100</v>
      </c>
      <c r="X10" s="63"/>
      <c r="Y10" s="63"/>
      <c r="Z10" s="63"/>
      <c r="AA10" s="63"/>
      <c r="AB10" s="63"/>
      <c r="AC10" s="63"/>
      <c r="AD10" s="64">
        <f>データ!Q6</f>
        <v>2800</v>
      </c>
      <c r="AE10" s="64"/>
      <c r="AF10" s="64"/>
      <c r="AG10" s="64"/>
      <c r="AH10" s="64"/>
      <c r="AI10" s="64"/>
      <c r="AJ10" s="64"/>
      <c r="AK10" s="2"/>
      <c r="AL10" s="64">
        <f>データ!U6</f>
        <v>2573</v>
      </c>
      <c r="AM10" s="64"/>
      <c r="AN10" s="64"/>
      <c r="AO10" s="64"/>
      <c r="AP10" s="64"/>
      <c r="AQ10" s="64"/>
      <c r="AR10" s="64"/>
      <c r="AS10" s="64"/>
      <c r="AT10" s="63">
        <f>データ!V6</f>
        <v>1.42</v>
      </c>
      <c r="AU10" s="63"/>
      <c r="AV10" s="63"/>
      <c r="AW10" s="63"/>
      <c r="AX10" s="63"/>
      <c r="AY10" s="63"/>
      <c r="AZ10" s="63"/>
      <c r="BA10" s="63"/>
      <c r="BB10" s="63">
        <f>データ!W6</f>
        <v>1811.97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53481</v>
      </c>
      <c r="D6" s="31">
        <f t="shared" si="3"/>
        <v>47</v>
      </c>
      <c r="E6" s="31">
        <f t="shared" si="3"/>
        <v>17</v>
      </c>
      <c r="F6" s="31">
        <f t="shared" si="3"/>
        <v>5</v>
      </c>
      <c r="G6" s="31">
        <f t="shared" si="3"/>
        <v>0</v>
      </c>
      <c r="H6" s="31" t="str">
        <f t="shared" si="3"/>
        <v>秋田県　三種町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14.59</v>
      </c>
      <c r="P6" s="32">
        <f t="shared" si="3"/>
        <v>100</v>
      </c>
      <c r="Q6" s="32">
        <f t="shared" si="3"/>
        <v>2800</v>
      </c>
      <c r="R6" s="32">
        <f t="shared" si="3"/>
        <v>17797</v>
      </c>
      <c r="S6" s="32">
        <f t="shared" si="3"/>
        <v>247.98</v>
      </c>
      <c r="T6" s="32">
        <f t="shared" si="3"/>
        <v>71.77</v>
      </c>
      <c r="U6" s="32">
        <f t="shared" si="3"/>
        <v>2573</v>
      </c>
      <c r="V6" s="32">
        <f t="shared" si="3"/>
        <v>1.42</v>
      </c>
      <c r="W6" s="32">
        <f t="shared" si="3"/>
        <v>1811.97</v>
      </c>
      <c r="X6" s="33">
        <f>IF(X7="",NA(),X7)</f>
        <v>85.25</v>
      </c>
      <c r="Y6" s="33">
        <f t="shared" ref="Y6:AG6" si="4">IF(Y7="",NA(),Y7)</f>
        <v>50.49</v>
      </c>
      <c r="Z6" s="33">
        <f t="shared" si="4"/>
        <v>51.34</v>
      </c>
      <c r="AA6" s="33">
        <f t="shared" si="4"/>
        <v>51.74</v>
      </c>
      <c r="AB6" s="33">
        <f t="shared" si="4"/>
        <v>45.17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4216.8599999999997</v>
      </c>
      <c r="BF6" s="33">
        <f t="shared" ref="BF6:BN6" si="7">IF(BF7="",NA(),BF7)</f>
        <v>4111.62</v>
      </c>
      <c r="BG6" s="33">
        <f t="shared" si="7"/>
        <v>6766.12</v>
      </c>
      <c r="BH6" s="33">
        <f t="shared" si="7"/>
        <v>4755.42</v>
      </c>
      <c r="BI6" s="33">
        <f t="shared" si="7"/>
        <v>3708.87</v>
      </c>
      <c r="BJ6" s="33">
        <f t="shared" si="7"/>
        <v>1239.2</v>
      </c>
      <c r="BK6" s="33">
        <f t="shared" si="7"/>
        <v>1197.82</v>
      </c>
      <c r="BL6" s="33">
        <f t="shared" si="7"/>
        <v>1126.77</v>
      </c>
      <c r="BM6" s="33">
        <f t="shared" si="7"/>
        <v>1044.8</v>
      </c>
      <c r="BN6" s="33">
        <f t="shared" si="7"/>
        <v>1081.8</v>
      </c>
      <c r="BO6" s="32" t="str">
        <f>IF(BO7="","",IF(BO7="-","【-】","【"&amp;SUBSTITUTE(TEXT(BO7,"#,##0.00"),"-","△")&amp;"】"))</f>
        <v>【1,015.77】</v>
      </c>
      <c r="BP6" s="33">
        <f>IF(BP7="",NA(),BP7)</f>
        <v>26.61</v>
      </c>
      <c r="BQ6" s="33">
        <f t="shared" ref="BQ6:BY6" si="8">IF(BQ7="",NA(),BQ7)</f>
        <v>24.23</v>
      </c>
      <c r="BR6" s="33">
        <f t="shared" si="8"/>
        <v>16.79</v>
      </c>
      <c r="BS6" s="33">
        <f t="shared" si="8"/>
        <v>21.94</v>
      </c>
      <c r="BT6" s="33">
        <f t="shared" si="8"/>
        <v>24.51</v>
      </c>
      <c r="BU6" s="33">
        <f t="shared" si="8"/>
        <v>51.56</v>
      </c>
      <c r="BV6" s="33">
        <f t="shared" si="8"/>
        <v>51.03</v>
      </c>
      <c r="BW6" s="33">
        <f t="shared" si="8"/>
        <v>50.9</v>
      </c>
      <c r="BX6" s="33">
        <f t="shared" si="8"/>
        <v>50.82</v>
      </c>
      <c r="BY6" s="33">
        <f t="shared" si="8"/>
        <v>52.19</v>
      </c>
      <c r="BZ6" s="32" t="str">
        <f>IF(BZ7="","",IF(BZ7="-","【-】","【"&amp;SUBSTITUTE(TEXT(BZ7,"#,##0.00"),"-","△")&amp;"】"))</f>
        <v>【52.78】</v>
      </c>
      <c r="CA6" s="33">
        <f>IF(CA7="",NA(),CA7)</f>
        <v>503.19</v>
      </c>
      <c r="CB6" s="33">
        <f t="shared" ref="CB6:CJ6" si="9">IF(CB7="",NA(),CB7)</f>
        <v>560.42999999999995</v>
      </c>
      <c r="CC6" s="33">
        <f t="shared" si="9"/>
        <v>796.2</v>
      </c>
      <c r="CD6" s="33">
        <f t="shared" si="9"/>
        <v>685.59</v>
      </c>
      <c r="CE6" s="33">
        <f t="shared" si="9"/>
        <v>654.83000000000004</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46.64</v>
      </c>
      <c r="CM6" s="33">
        <f t="shared" ref="CM6:CU6" si="10">IF(CM7="",NA(),CM7)</f>
        <v>46.64</v>
      </c>
      <c r="CN6" s="33">
        <f t="shared" si="10"/>
        <v>46.64</v>
      </c>
      <c r="CO6" s="33">
        <f t="shared" si="10"/>
        <v>46.64</v>
      </c>
      <c r="CP6" s="33">
        <f t="shared" si="10"/>
        <v>46.64</v>
      </c>
      <c r="CQ6" s="33">
        <f t="shared" si="10"/>
        <v>55.2</v>
      </c>
      <c r="CR6" s="33">
        <f t="shared" si="10"/>
        <v>54.74</v>
      </c>
      <c r="CS6" s="33">
        <f t="shared" si="10"/>
        <v>53.78</v>
      </c>
      <c r="CT6" s="33">
        <f t="shared" si="10"/>
        <v>53.24</v>
      </c>
      <c r="CU6" s="33">
        <f t="shared" si="10"/>
        <v>52.31</v>
      </c>
      <c r="CV6" s="32" t="str">
        <f>IF(CV7="","",IF(CV7="-","【-】","【"&amp;SUBSTITUTE(TEXT(CV7,"#,##0.00"),"-","△")&amp;"】"))</f>
        <v>【52.74】</v>
      </c>
      <c r="CW6" s="33">
        <f>IF(CW7="",NA(),CW7)</f>
        <v>65.95</v>
      </c>
      <c r="CX6" s="33">
        <f t="shared" ref="CX6:DF6" si="11">IF(CX7="",NA(),CX7)</f>
        <v>60.17</v>
      </c>
      <c r="CY6" s="33">
        <f t="shared" si="11"/>
        <v>60.99</v>
      </c>
      <c r="CZ6" s="33">
        <f t="shared" si="11"/>
        <v>61.63</v>
      </c>
      <c r="DA6" s="33">
        <f t="shared" si="11"/>
        <v>62.96</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53481</v>
      </c>
      <c r="D7" s="35">
        <v>47</v>
      </c>
      <c r="E7" s="35">
        <v>17</v>
      </c>
      <c r="F7" s="35">
        <v>5</v>
      </c>
      <c r="G7" s="35">
        <v>0</v>
      </c>
      <c r="H7" s="35" t="s">
        <v>96</v>
      </c>
      <c r="I7" s="35" t="s">
        <v>97</v>
      </c>
      <c r="J7" s="35" t="s">
        <v>98</v>
      </c>
      <c r="K7" s="35" t="s">
        <v>99</v>
      </c>
      <c r="L7" s="35" t="s">
        <v>100</v>
      </c>
      <c r="M7" s="36" t="s">
        <v>101</v>
      </c>
      <c r="N7" s="36" t="s">
        <v>102</v>
      </c>
      <c r="O7" s="36">
        <v>14.59</v>
      </c>
      <c r="P7" s="36">
        <v>100</v>
      </c>
      <c r="Q7" s="36">
        <v>2800</v>
      </c>
      <c r="R7" s="36">
        <v>17797</v>
      </c>
      <c r="S7" s="36">
        <v>247.98</v>
      </c>
      <c r="T7" s="36">
        <v>71.77</v>
      </c>
      <c r="U7" s="36">
        <v>2573</v>
      </c>
      <c r="V7" s="36">
        <v>1.42</v>
      </c>
      <c r="W7" s="36">
        <v>1811.97</v>
      </c>
      <c r="X7" s="36">
        <v>85.25</v>
      </c>
      <c r="Y7" s="36">
        <v>50.49</v>
      </c>
      <c r="Z7" s="36">
        <v>51.34</v>
      </c>
      <c r="AA7" s="36">
        <v>51.74</v>
      </c>
      <c r="AB7" s="36">
        <v>45.17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4216.8599999999997</v>
      </c>
      <c r="BF7" s="36">
        <v>4111.62</v>
      </c>
      <c r="BG7" s="36">
        <v>6766.12</v>
      </c>
      <c r="BH7" s="36">
        <v>4755.42</v>
      </c>
      <c r="BI7" s="36">
        <v>3708.87</v>
      </c>
      <c r="BJ7" s="36">
        <v>1239.2</v>
      </c>
      <c r="BK7" s="36">
        <v>1197.82</v>
      </c>
      <c r="BL7" s="36">
        <v>1126.77</v>
      </c>
      <c r="BM7" s="36">
        <v>1044.8</v>
      </c>
      <c r="BN7" s="36">
        <v>1081.8</v>
      </c>
      <c r="BO7" s="36">
        <v>1015.77</v>
      </c>
      <c r="BP7" s="36">
        <v>26.61</v>
      </c>
      <c r="BQ7" s="36">
        <v>24.23</v>
      </c>
      <c r="BR7" s="36">
        <v>16.79</v>
      </c>
      <c r="BS7" s="36">
        <v>21.94</v>
      </c>
      <c r="BT7" s="36">
        <v>24.51</v>
      </c>
      <c r="BU7" s="36">
        <v>51.56</v>
      </c>
      <c r="BV7" s="36">
        <v>51.03</v>
      </c>
      <c r="BW7" s="36">
        <v>50.9</v>
      </c>
      <c r="BX7" s="36">
        <v>50.82</v>
      </c>
      <c r="BY7" s="36">
        <v>52.19</v>
      </c>
      <c r="BZ7" s="36">
        <v>52.78</v>
      </c>
      <c r="CA7" s="36">
        <v>503.19</v>
      </c>
      <c r="CB7" s="36">
        <v>560.42999999999995</v>
      </c>
      <c r="CC7" s="36">
        <v>796.2</v>
      </c>
      <c r="CD7" s="36">
        <v>685.59</v>
      </c>
      <c r="CE7" s="36">
        <v>654.83000000000004</v>
      </c>
      <c r="CF7" s="36">
        <v>283.26</v>
      </c>
      <c r="CG7" s="36">
        <v>289.60000000000002</v>
      </c>
      <c r="CH7" s="36">
        <v>293.27</v>
      </c>
      <c r="CI7" s="36">
        <v>300.52</v>
      </c>
      <c r="CJ7" s="36">
        <v>296.14</v>
      </c>
      <c r="CK7" s="36">
        <v>289.81</v>
      </c>
      <c r="CL7" s="36">
        <v>46.64</v>
      </c>
      <c r="CM7" s="36">
        <v>46.64</v>
      </c>
      <c r="CN7" s="36">
        <v>46.64</v>
      </c>
      <c r="CO7" s="36">
        <v>46.64</v>
      </c>
      <c r="CP7" s="36">
        <v>46.64</v>
      </c>
      <c r="CQ7" s="36">
        <v>55.2</v>
      </c>
      <c r="CR7" s="36">
        <v>54.74</v>
      </c>
      <c r="CS7" s="36">
        <v>53.78</v>
      </c>
      <c r="CT7" s="36">
        <v>53.24</v>
      </c>
      <c r="CU7" s="36">
        <v>52.31</v>
      </c>
      <c r="CV7" s="36">
        <v>52.74</v>
      </c>
      <c r="CW7" s="36">
        <v>65.95</v>
      </c>
      <c r="CX7" s="36">
        <v>60.17</v>
      </c>
      <c r="CY7" s="36">
        <v>60.99</v>
      </c>
      <c r="CZ7" s="36">
        <v>61.63</v>
      </c>
      <c r="DA7" s="36">
        <v>62.96</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傑</cp:lastModifiedBy>
  <dcterms:created xsi:type="dcterms:W3CDTF">2017-02-08T03:07:00Z</dcterms:created>
  <dcterms:modified xsi:type="dcterms:W3CDTF">2017-02-13T00:33:42Z</dcterms:modified>
  <cp:category/>
</cp:coreProperties>
</file>